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15" windowWidth="15360" windowHeight="8430" activeTab="0"/>
  </bookViews>
  <sheets>
    <sheet name="Savings Calculator" sheetId="1" r:id="rId1"/>
    <sheet name="Evaluation Letter" sheetId="2" r:id="rId2"/>
  </sheets>
  <definedNames>
    <definedName name="_xlnm.Print_Area" localSheetId="1">'Evaluation Letter'!$A$1:$N$52</definedName>
  </definedNames>
  <calcPr fullCalcOnLoad="1"/>
</workbook>
</file>

<file path=xl/comments1.xml><?xml version="1.0" encoding="utf-8"?>
<comments xmlns="http://schemas.openxmlformats.org/spreadsheetml/2006/main">
  <authors>
    <author>taylorc</author>
  </authors>
  <commentList>
    <comment ref="I16" authorId="0">
      <text>
        <r>
          <rPr>
            <sz val="8"/>
            <rFont val="Tahoma"/>
            <family val="0"/>
          </rPr>
          <t xml:space="preserve">1. Enter total
2. Press </t>
        </r>
        <r>
          <rPr>
            <i/>
            <sz val="8"/>
            <rFont val="Tahoma"/>
            <family val="2"/>
          </rPr>
          <t>Enter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sz val="8"/>
            <rFont val="Tahoma"/>
            <family val="0"/>
          </rPr>
          <t xml:space="preserve">1. Enter amount of terminals collecting punches (ex: 1 per location).
2.  Press </t>
        </r>
        <r>
          <rPr>
            <i/>
            <sz val="8"/>
            <rFont val="Tahoma"/>
            <family val="2"/>
          </rPr>
          <t>Enter.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sz val="8"/>
            <rFont val="Tahoma"/>
            <family val="0"/>
          </rPr>
          <t xml:space="preserve">1.  Enter total of employees to be tracked.
2.  Press </t>
        </r>
        <r>
          <rPr>
            <i/>
            <sz val="8"/>
            <rFont val="Tahoma"/>
            <family val="2"/>
          </rPr>
          <t>Enter.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<sst xmlns="http://schemas.openxmlformats.org/spreadsheetml/2006/main" count="97" uniqueCount="91">
  <si>
    <t>In hours:</t>
  </si>
  <si>
    <t>How much will you save per month?</t>
  </si>
  <si>
    <t>Back to calculator</t>
  </si>
  <si>
    <t>Your Timekeeping Quote</t>
  </si>
  <si>
    <t>Costs are based on your employee and time clock count</t>
  </si>
  <si>
    <t>Create a report (click here and "save changes")</t>
  </si>
  <si>
    <r>
      <t xml:space="preserve">Enter </t>
    </r>
    <r>
      <rPr>
        <sz val="9"/>
        <color indexed="18"/>
        <rFont val="Arial"/>
        <family val="2"/>
      </rPr>
      <t>amount of time clocks required or company locations:</t>
    </r>
  </si>
  <si>
    <r>
      <t xml:space="preserve">Enter </t>
    </r>
    <r>
      <rPr>
        <sz val="9"/>
        <color indexed="18"/>
        <rFont val="Arial"/>
        <family val="2"/>
      </rPr>
      <t>active employee count</t>
    </r>
  </si>
  <si>
    <t>Manual Time Card Totaling Cost</t>
  </si>
  <si>
    <t>Enter the average wage of your employees</t>
  </si>
  <si>
    <t>Enter the average number of hours in your work week per employee</t>
  </si>
  <si>
    <t>Enter your total of employees</t>
  </si>
  <si>
    <r>
      <t>Your total wasted minutes</t>
    </r>
    <r>
      <rPr>
        <b/>
        <sz val="9"/>
        <rFont val="Arial"/>
        <family val="2"/>
      </rPr>
      <t xml:space="preserve"> each month</t>
    </r>
  </si>
  <si>
    <r>
      <t xml:space="preserve">Average </t>
    </r>
    <r>
      <rPr>
        <b/>
        <sz val="9"/>
        <rFont val="Arial"/>
        <family val="2"/>
      </rPr>
      <t>pay per month</t>
    </r>
    <r>
      <rPr>
        <sz val="9"/>
        <rFont val="Arial"/>
        <family val="2"/>
      </rPr>
      <t xml:space="preserve"> for wasted labor minutes</t>
    </r>
  </si>
  <si>
    <r>
      <t xml:space="preserve">Your total of wasted minutes </t>
    </r>
    <r>
      <rPr>
        <b/>
        <sz val="9"/>
        <rFont val="Arial"/>
        <family val="2"/>
      </rPr>
      <t>per day</t>
    </r>
  </si>
  <si>
    <t xml:space="preserve">In hours: </t>
  </si>
  <si>
    <r>
      <t xml:space="preserve">Your total wasted minutes </t>
    </r>
    <r>
      <rPr>
        <b/>
        <sz val="9"/>
        <rFont val="Arial"/>
        <family val="2"/>
      </rPr>
      <t>per year</t>
    </r>
  </si>
  <si>
    <r>
      <t xml:space="preserve">Average </t>
    </r>
    <r>
      <rPr>
        <b/>
        <sz val="9"/>
        <rFont val="Arial"/>
        <family val="2"/>
      </rPr>
      <t>pay per day</t>
    </r>
    <r>
      <rPr>
        <sz val="9"/>
        <rFont val="Arial"/>
        <family val="2"/>
      </rPr>
      <t xml:space="preserve"> for wasted labor minutes</t>
    </r>
  </si>
  <si>
    <r>
      <t xml:space="preserve">Average </t>
    </r>
    <r>
      <rPr>
        <b/>
        <sz val="9"/>
        <rFont val="Arial"/>
        <family val="2"/>
      </rPr>
      <t>pay per year</t>
    </r>
    <r>
      <rPr>
        <sz val="9"/>
        <rFont val="Arial"/>
        <family val="2"/>
      </rPr>
      <t xml:space="preserve"> for wasted labor minutes</t>
    </r>
  </si>
  <si>
    <t>Wasted Labor Minutes</t>
  </si>
  <si>
    <t>Calculate your timekeeping costs</t>
  </si>
  <si>
    <t>Total Savings</t>
  </si>
  <si>
    <t>Enter an estimated percent for human error in computing time cards</t>
  </si>
  <si>
    <t>Calculate Your Manual Timekeeping Costs</t>
  </si>
  <si>
    <t>Thank you.  Now view your results below.</t>
  </si>
  <si>
    <t>Enter an average estimate of "wasted" minutes paid per employee per day</t>
  </si>
  <si>
    <r>
      <t xml:space="preserve">Example: </t>
    </r>
    <r>
      <rPr>
        <i/>
        <sz val="10"/>
        <color indexed="63"/>
        <rFont val="Arial"/>
        <family val="2"/>
      </rPr>
      <t>American Payroll Association</t>
    </r>
    <r>
      <rPr>
        <sz val="10"/>
        <color indexed="63"/>
        <rFont val="Arial"/>
        <family val="2"/>
      </rPr>
      <t xml:space="preserve"> estimates between 1% and 8%</t>
    </r>
  </si>
  <si>
    <r>
      <t xml:space="preserve">Example: </t>
    </r>
    <r>
      <rPr>
        <sz val="10"/>
        <color indexed="63"/>
        <rFont val="Arial"/>
        <family val="2"/>
      </rPr>
      <t>Payroll staff's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time to prepare, compute, total, verify, and key-in payroll data.</t>
    </r>
  </si>
  <si>
    <r>
      <t xml:space="preserve">Enter: </t>
    </r>
    <r>
      <rPr>
        <sz val="10"/>
        <color indexed="63"/>
        <rFont val="Arial"/>
        <family val="2"/>
      </rPr>
      <t>1=Weekly payroll; 2=Bi-weekly; 3=Semi-monthly; 4=Monthly</t>
    </r>
  </si>
  <si>
    <t>Now calculate your cost in using automated timekeeping</t>
  </si>
  <si>
    <r>
      <t xml:space="preserve">Your total manual </t>
    </r>
    <r>
      <rPr>
        <b/>
        <sz val="9"/>
        <color indexed="17"/>
        <rFont val="Arial"/>
        <family val="2"/>
      </rPr>
      <t>costs avoided per month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with automated timekeeping</t>
    </r>
  </si>
  <si>
    <t>How many hours are taken to process payroll per pay period (see below)</t>
  </si>
  <si>
    <t>Enter an average hourly wage for your payroll clerk or staff</t>
  </si>
  <si>
    <r>
      <t xml:space="preserve">Annual Total: </t>
    </r>
    <r>
      <rPr>
        <sz val="9"/>
        <rFont val="Arial"/>
        <family val="2"/>
      </rPr>
      <t>Your yearly estimated cost to calculate time cards manually</t>
    </r>
  </si>
  <si>
    <r>
      <t xml:space="preserve">Monthly Total: </t>
    </r>
    <r>
      <rPr>
        <sz val="9"/>
        <rFont val="Arial"/>
        <family val="2"/>
      </rPr>
      <t>Your monthly estimated cost to calculate time cards manually</t>
    </r>
  </si>
  <si>
    <r>
      <t xml:space="preserve">Enter your company pay period number and press </t>
    </r>
    <r>
      <rPr>
        <i/>
        <sz val="10"/>
        <color indexed="18"/>
        <rFont val="Arial"/>
        <family val="2"/>
      </rPr>
      <t>enter</t>
    </r>
    <r>
      <rPr>
        <sz val="10"/>
        <color indexed="18"/>
        <rFont val="Arial"/>
        <family val="2"/>
      </rPr>
      <t xml:space="preserve"> (see below)</t>
    </r>
  </si>
  <si>
    <t>Manual time card preparation has become a significant contributor to additional, yet avoidable expenses</t>
  </si>
  <si>
    <r>
      <t xml:space="preserve">for employers.  Today, </t>
    </r>
    <r>
      <rPr>
        <i/>
        <sz val="9.5"/>
        <rFont val="Tahoma"/>
        <family val="2"/>
      </rPr>
      <t>automated timekeeping</t>
    </r>
    <r>
      <rPr>
        <sz val="9.5"/>
        <rFont val="Tahoma"/>
        <family val="2"/>
      </rPr>
      <t xml:space="preserve"> allows an employer to not only avoid the cost and time</t>
    </r>
  </si>
  <si>
    <t xml:space="preserve">associated with manually totaling, verifying, and handling time cards, but it also reduces large amounts </t>
  </si>
  <si>
    <t>of overhead costs, which remain typically overlooked.  These overlooked costs can originate from employee</t>
  </si>
  <si>
    <t>time theft, or wasted labor time, and the cost of human error.  As a result, the expense to manually prepare</t>
  </si>
  <si>
    <t>Dear Client:</t>
  </si>
  <si>
    <t>Manual Preparation Analysis</t>
  </si>
  <si>
    <t>time cards is far greater than the expense of using today's automated timekeeping technology.</t>
  </si>
  <si>
    <t>Your Manual Timekeeping Costs</t>
  </si>
  <si>
    <t xml:space="preserve">manual time card preparation costs.  With automated timekeeping, calculating and preparing time cards </t>
  </si>
  <si>
    <t>Your Time Theft Costs</t>
  </si>
  <si>
    <t xml:space="preserve">The American Payroll Association estimates that the human error rate in time card preparation is </t>
  </si>
  <si>
    <t>Your Automated Timekeeping Costs</t>
  </si>
  <si>
    <t xml:space="preserve">The solution to eliminate these costs lies in creating an automated method of tracking time to the detail. </t>
  </si>
  <si>
    <t xml:space="preserve">Automated timekeeping tracks, calculates, and reports each of a full-time employee's 480 daily minutes. </t>
  </si>
  <si>
    <t xml:space="preserve">Given the figures you reported, your estimated total monthly expense to manually prepare time cards is  </t>
  </si>
  <si>
    <t>Automated timekeeping technology will save you the time it takes to prepare payroll and the cost involved</t>
  </si>
  <si>
    <t>with extra labor minutes, human error, and unnecessary payroll hours.</t>
  </si>
  <si>
    <t xml:space="preserve">average employee wage, employee count, and human error rate, your average annual payroll expense of </t>
  </si>
  <si>
    <t>is a key aspect in the total cost of manual time card preparation.</t>
  </si>
  <si>
    <t xml:space="preserve">takes only minutes.  This added time would generate additional company revenue by both eliminating labor </t>
  </si>
  <si>
    <t>hours and by allowing employees to work on other profitable projects.</t>
  </si>
  <si>
    <t>Believe it or not, the cost of a few labor minutes overpaid each day will result in thousands of dollars per</t>
  </si>
  <si>
    <t xml:space="preserve">untracked breaks, extended lunches, and any approximating of employee in and out times.  Your company </t>
  </si>
  <si>
    <t xml:space="preserve">year in avoidable time theft, or wasted labor minutes.  These overlooked costs can typically occur from </t>
  </si>
  <si>
    <t>alone can add or relieve critical financial stress for a company.  Human error and payroll staff costs will</t>
  </si>
  <si>
    <t>only be added to these costs.</t>
  </si>
  <si>
    <t>Your yearly automated timekeeping cost</t>
  </si>
  <si>
    <r>
      <t>Monthly net gain</t>
    </r>
    <r>
      <rPr>
        <sz val="9"/>
        <rFont val="Arial"/>
        <family val="2"/>
      </rPr>
      <t xml:space="preserve"> with automated timekeeping</t>
    </r>
  </si>
  <si>
    <r>
      <t>Yearly net gain</t>
    </r>
    <r>
      <rPr>
        <sz val="9"/>
        <rFont val="Arial"/>
        <family val="2"/>
      </rPr>
      <t xml:space="preserve"> with automated timekeeping</t>
    </r>
  </si>
  <si>
    <r>
      <t xml:space="preserve">Your </t>
    </r>
    <r>
      <rPr>
        <b/>
        <sz val="9"/>
        <rFont val="Arial"/>
        <family val="2"/>
      </rPr>
      <t>payroll staff cost</t>
    </r>
    <r>
      <rPr>
        <sz val="9"/>
        <rFont val="Arial"/>
        <family val="2"/>
      </rPr>
      <t xml:space="preserve"> to calculate time cards per pay period</t>
    </r>
  </si>
  <si>
    <r>
      <t xml:space="preserve">Your </t>
    </r>
    <r>
      <rPr>
        <b/>
        <sz val="9"/>
        <rFont val="Arial"/>
        <family val="2"/>
      </rPr>
      <t>payroll staff cost</t>
    </r>
    <r>
      <rPr>
        <sz val="9"/>
        <rFont val="Arial"/>
        <family val="2"/>
      </rPr>
      <t xml:space="preserve"> to calculate time cards per year</t>
    </r>
  </si>
  <si>
    <r>
      <t xml:space="preserve">Your </t>
    </r>
    <r>
      <rPr>
        <b/>
        <sz val="9"/>
        <rFont val="Arial"/>
        <family val="2"/>
      </rPr>
      <t>annual cost</t>
    </r>
    <r>
      <rPr>
        <sz val="9"/>
        <rFont val="Arial"/>
        <family val="2"/>
      </rPr>
      <t xml:space="preserve"> of wasted labor minutes</t>
    </r>
  </si>
  <si>
    <r>
      <t xml:space="preserve">Your </t>
    </r>
    <r>
      <rPr>
        <b/>
        <sz val="9"/>
        <rFont val="Arial"/>
        <family val="2"/>
      </rPr>
      <t xml:space="preserve">annual cost </t>
    </r>
    <r>
      <rPr>
        <sz val="9"/>
        <rFont val="Arial"/>
        <family val="2"/>
      </rPr>
      <t>of human error</t>
    </r>
  </si>
  <si>
    <r>
      <t xml:space="preserve">Your </t>
    </r>
    <r>
      <rPr>
        <b/>
        <sz val="9"/>
        <rFont val="Arial"/>
        <family val="2"/>
      </rPr>
      <t>annual payroll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clerk wages</t>
    </r>
    <r>
      <rPr>
        <sz val="9"/>
        <rFont val="Arial"/>
        <family val="2"/>
      </rPr>
      <t xml:space="preserve"> to manually calculate time cards</t>
    </r>
  </si>
  <si>
    <r>
      <t xml:space="preserve">Examples: </t>
    </r>
    <r>
      <rPr>
        <sz val="10"/>
        <color indexed="63"/>
        <rFont val="Arial"/>
        <family val="2"/>
      </rPr>
      <t>Extended lunches, unapproved breaks, approximated in/out times, etc</t>
    </r>
    <r>
      <rPr>
        <sz val="10"/>
        <color indexed="18"/>
        <rFont val="Arial"/>
        <family val="2"/>
      </rPr>
      <t>.</t>
    </r>
  </si>
  <si>
    <t>Your averaged annual gross payroll amount</t>
  </si>
  <si>
    <r>
      <t xml:space="preserve">Your </t>
    </r>
    <r>
      <rPr>
        <b/>
        <sz val="9"/>
        <rFont val="Arial"/>
        <family val="2"/>
      </rPr>
      <t>annual human error cost</t>
    </r>
    <r>
      <rPr>
        <sz val="9"/>
        <rFont val="Arial"/>
        <family val="2"/>
      </rPr>
      <t xml:space="preserve"> based on your estimated human error rate</t>
    </r>
  </si>
  <si>
    <t>Monthly</t>
  </si>
  <si>
    <t>Weekly</t>
  </si>
  <si>
    <t>Bi-weekly</t>
  </si>
  <si>
    <t>Semi-monthly</t>
  </si>
  <si>
    <t>Enter pay frequency: 1=weekly, 2=bi-weekly, 3=semi-monthly, 4=monthly</t>
  </si>
  <si>
    <t>Enter Your Price Scale</t>
  </si>
  <si>
    <t>Per Employee Charge</t>
  </si>
  <si>
    <t>Bi-Weekly</t>
  </si>
  <si>
    <t>Semi-Monthly</t>
  </si>
  <si>
    <r>
      <t xml:space="preserve">Your estimated automated timekeeping </t>
    </r>
    <r>
      <rPr>
        <b/>
        <sz val="9"/>
        <color indexed="10"/>
        <rFont val="Arial"/>
        <family val="2"/>
      </rPr>
      <t>cost per month</t>
    </r>
  </si>
  <si>
    <t>?</t>
  </si>
  <si>
    <t>Enter the Per Time Clock &amp; Pay Period Flat Fee</t>
  </si>
  <si>
    <t xml:space="preserve"> Within Minutes.</t>
  </si>
  <si>
    <t>Your estimated automated timekeeping service fee per pay period</t>
  </si>
  <si>
    <t>Estimated time to prepare time card data for payroll with automated timekeeping</t>
  </si>
  <si>
    <t>PAYROLL DESIGNS, LLC</t>
  </si>
  <si>
    <t xml:space="preserve"> www.payrolldesigns.com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</si>
</sst>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  <numFmt numFmtId="167" formatCode="\(\)"/>
    <numFmt numFmtId="168" formatCode="\(#\)"/>
    <numFmt numFmtId="169" formatCode="\(#\)*1\2"/>
    <numFmt numFmtId="170" formatCode="[$-F400]h:mm:ss\ AM/PM"/>
    <numFmt numFmtId="171" formatCode="h:mm;@"/>
  </numFmts>
  <fonts count="8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4"/>
      <color indexed="9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0"/>
      <color indexed="12"/>
      <name val="Arial"/>
      <family val="0"/>
    </font>
    <font>
      <sz val="9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color indexed="18"/>
      <name val="Verdana"/>
      <family val="2"/>
    </font>
    <font>
      <b/>
      <sz val="12"/>
      <color indexed="18"/>
      <name val="Verdana"/>
      <family val="2"/>
    </font>
    <font>
      <sz val="9"/>
      <color indexed="17"/>
      <name val="Verdana"/>
      <family val="2"/>
    </font>
    <font>
      <sz val="10"/>
      <color indexed="9"/>
      <name val="Verdana"/>
      <family val="2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.5"/>
      <name val="Tahoma"/>
      <family val="2"/>
    </font>
    <font>
      <i/>
      <sz val="9.5"/>
      <name val="Tahoma"/>
      <family val="2"/>
    </font>
    <font>
      <b/>
      <sz val="9.5"/>
      <name val="Tahoma"/>
      <family val="2"/>
    </font>
    <font>
      <b/>
      <u val="single"/>
      <sz val="12"/>
      <color indexed="12"/>
      <name val="Tahoma"/>
      <family val="2"/>
    </font>
    <font>
      <u val="single"/>
      <sz val="12"/>
      <color indexed="9"/>
      <name val="Tahoma"/>
      <family val="2"/>
    </font>
    <font>
      <u val="single"/>
      <sz val="12"/>
      <color indexed="9"/>
      <name val="Microsoft Sans Serif"/>
      <family val="2"/>
    </font>
    <font>
      <u val="single"/>
      <sz val="14"/>
      <color indexed="9"/>
      <name val="Microsoft Sans Serif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u val="single"/>
      <sz val="12"/>
      <name val="Tahoma"/>
      <family val="2"/>
    </font>
    <font>
      <i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23"/>
      <name val="Times New Roman"/>
      <family val="1"/>
    </font>
    <font>
      <sz val="8"/>
      <name val="Times New Roman"/>
      <family val="1"/>
    </font>
    <font>
      <b/>
      <sz val="10"/>
      <color indexed="12"/>
      <name val="Tahoma"/>
      <family val="2"/>
    </font>
    <font>
      <sz val="9"/>
      <color indexed="9"/>
      <name val="Arial"/>
      <family val="0"/>
    </font>
    <font>
      <b/>
      <u val="single"/>
      <sz val="9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17"/>
      <name val="Cambria"/>
      <family val="2"/>
    </font>
    <font>
      <sz val="12"/>
      <color indexed="20"/>
      <name val="Cambria"/>
      <family val="2"/>
    </font>
    <font>
      <sz val="12"/>
      <color indexed="60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sz val="12"/>
      <color indexed="52"/>
      <name val="Cambria"/>
      <family val="2"/>
    </font>
    <font>
      <b/>
      <sz val="12"/>
      <color indexed="9"/>
      <name val="Cambria"/>
      <family val="2"/>
    </font>
    <font>
      <sz val="12"/>
      <color indexed="10"/>
      <name val="Cambria"/>
      <family val="2"/>
    </font>
    <font>
      <i/>
      <sz val="12"/>
      <color indexed="23"/>
      <name val="Cambria"/>
      <family val="2"/>
    </font>
    <font>
      <b/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8"/>
      <name val="Cambria"/>
      <family val="2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99F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7" fontId="3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left"/>
      <protection/>
    </xf>
    <xf numFmtId="166" fontId="25" fillId="33" borderId="0" xfId="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 locked="0"/>
    </xf>
    <xf numFmtId="166" fontId="20" fillId="33" borderId="10" xfId="0" applyNumberFormat="1" applyFont="1" applyFill="1" applyBorder="1" applyAlignment="1" applyProtection="1">
      <alignment/>
      <protection locked="0"/>
    </xf>
    <xf numFmtId="166" fontId="20" fillId="33" borderId="11" xfId="0" applyNumberFormat="1" applyFont="1" applyFill="1" applyBorder="1" applyAlignment="1" applyProtection="1">
      <alignment/>
      <protection locked="0"/>
    </xf>
    <xf numFmtId="10" fontId="20" fillId="33" borderId="10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2" fontId="22" fillId="33" borderId="10" xfId="0" applyNumberFormat="1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2" fontId="22" fillId="33" borderId="11" xfId="0" applyNumberFormat="1" applyFont="1" applyFill="1" applyBorder="1" applyAlignment="1" applyProtection="1">
      <alignment horizontal="right"/>
      <protection/>
    </xf>
    <xf numFmtId="2" fontId="22" fillId="33" borderId="11" xfId="0" applyNumberFormat="1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166" fontId="22" fillId="33" borderId="10" xfId="0" applyNumberFormat="1" applyFont="1" applyFill="1" applyBorder="1" applyAlignment="1" applyProtection="1">
      <alignment/>
      <protection/>
    </xf>
    <xf numFmtId="166" fontId="21" fillId="33" borderId="10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 indent="2"/>
      <protection/>
    </xf>
    <xf numFmtId="0" fontId="11" fillId="33" borderId="0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/>
      <protection/>
    </xf>
    <xf numFmtId="166" fontId="26" fillId="33" borderId="0" xfId="0" applyNumberFormat="1" applyFont="1" applyFill="1" applyBorder="1" applyAlignment="1" applyProtection="1">
      <alignment/>
      <protection/>
    </xf>
    <xf numFmtId="166" fontId="22" fillId="33" borderId="10" xfId="0" applyNumberFormat="1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3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17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 horizontal="left" indent="2"/>
      <protection/>
    </xf>
    <xf numFmtId="0" fontId="10" fillId="33" borderId="18" xfId="0" applyFont="1" applyFill="1" applyBorder="1" applyAlignment="1" applyProtection="1">
      <alignment horizontal="left" indent="2"/>
      <protection/>
    </xf>
    <xf numFmtId="0" fontId="16" fillId="33" borderId="0" xfId="0" applyFont="1" applyFill="1" applyAlignment="1" applyProtection="1">
      <alignment/>
      <protection/>
    </xf>
    <xf numFmtId="166" fontId="42" fillId="33" borderId="19" xfId="0" applyNumberFormat="1" applyFont="1" applyFill="1" applyBorder="1" applyAlignment="1" applyProtection="1">
      <alignment/>
      <protection/>
    </xf>
    <xf numFmtId="166" fontId="42" fillId="33" borderId="10" xfId="0" applyNumberFormat="1" applyFont="1" applyFill="1" applyBorder="1" applyAlignment="1" applyProtection="1">
      <alignment/>
      <protection/>
    </xf>
    <xf numFmtId="166" fontId="42" fillId="33" borderId="2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 horizontal="right"/>
      <protection/>
    </xf>
    <xf numFmtId="166" fontId="42" fillId="33" borderId="13" xfId="0" applyNumberFormat="1" applyFont="1" applyFill="1" applyBorder="1" applyAlignment="1" applyProtection="1">
      <alignment/>
      <protection/>
    </xf>
    <xf numFmtId="166" fontId="42" fillId="33" borderId="21" xfId="0" applyNumberFormat="1" applyFont="1" applyFill="1" applyBorder="1" applyAlignment="1" applyProtection="1">
      <alignment/>
      <protection/>
    </xf>
    <xf numFmtId="166" fontId="26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6" fontId="24" fillId="33" borderId="22" xfId="0" applyNumberFormat="1" applyFont="1" applyFill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3" fontId="24" fillId="33" borderId="10" xfId="0" applyNumberFormat="1" applyFont="1" applyFill="1" applyBorder="1" applyAlignment="1" applyProtection="1">
      <alignment horizontal="right"/>
      <protection locked="0"/>
    </xf>
    <xf numFmtId="166" fontId="3" fillId="33" borderId="2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66" fontId="0" fillId="33" borderId="0" xfId="0" applyNumberFormat="1" applyFill="1" applyAlignment="1" applyProtection="1">
      <alignment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3" fillId="33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45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1" fillId="33" borderId="25" xfId="0" applyFont="1" applyFill="1" applyBorder="1" applyAlignment="1" applyProtection="1">
      <alignment horizontal="left"/>
      <protection/>
    </xf>
    <xf numFmtId="0" fontId="21" fillId="33" borderId="26" xfId="0" applyFont="1" applyFill="1" applyBorder="1" applyAlignment="1" applyProtection="1">
      <alignment horizontal="left"/>
      <protection/>
    </xf>
    <xf numFmtId="0" fontId="24" fillId="34" borderId="27" xfId="0" applyFont="1" applyFill="1" applyBorder="1" applyAlignment="1" applyProtection="1">
      <alignment horizontal="left"/>
      <protection/>
    </xf>
    <xf numFmtId="0" fontId="24" fillId="34" borderId="28" xfId="0" applyFont="1" applyFill="1" applyBorder="1" applyAlignment="1" applyProtection="1">
      <alignment horizontal="left"/>
      <protection/>
    </xf>
    <xf numFmtId="0" fontId="24" fillId="34" borderId="21" xfId="0" applyFont="1" applyFill="1" applyBorder="1" applyAlignment="1" applyProtection="1">
      <alignment horizontal="left"/>
      <protection/>
    </xf>
    <xf numFmtId="0" fontId="45" fillId="34" borderId="28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22" fillId="33" borderId="12" xfId="0" applyFont="1" applyFill="1" applyBorder="1" applyAlignment="1" applyProtection="1">
      <alignment horizontal="left"/>
      <protection/>
    </xf>
    <xf numFmtId="0" fontId="22" fillId="33" borderId="24" xfId="0" applyFont="1" applyFill="1" applyBorder="1" applyAlignment="1" applyProtection="1">
      <alignment horizontal="left"/>
      <protection/>
    </xf>
    <xf numFmtId="0" fontId="22" fillId="33" borderId="11" xfId="0" applyFont="1" applyFill="1" applyBorder="1" applyAlignment="1" applyProtection="1">
      <alignment horizontal="left"/>
      <protection/>
    </xf>
    <xf numFmtId="0" fontId="21" fillId="33" borderId="12" xfId="0" applyFont="1" applyFill="1" applyBorder="1" applyAlignment="1" applyProtection="1">
      <alignment horizontal="left"/>
      <protection/>
    </xf>
    <xf numFmtId="0" fontId="47" fillId="33" borderId="12" xfId="53" applyFont="1" applyFill="1" applyBorder="1" applyAlignment="1" applyProtection="1">
      <alignment horizontal="center" vertical="center"/>
      <protection locked="0"/>
    </xf>
    <xf numFmtId="0" fontId="47" fillId="33" borderId="24" xfId="53" applyFont="1" applyFill="1" applyBorder="1" applyAlignment="1" applyProtection="1">
      <alignment horizontal="center" vertical="center"/>
      <protection locked="0"/>
    </xf>
    <xf numFmtId="0" fontId="47" fillId="33" borderId="11" xfId="53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left"/>
      <protection/>
    </xf>
    <xf numFmtId="0" fontId="21" fillId="33" borderId="24" xfId="0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 horizontal="left"/>
      <protection/>
    </xf>
    <xf numFmtId="0" fontId="22" fillId="33" borderId="27" xfId="0" applyFont="1" applyFill="1" applyBorder="1" applyAlignment="1" applyProtection="1">
      <alignment horizontal="left"/>
      <protection/>
    </xf>
    <xf numFmtId="0" fontId="22" fillId="33" borderId="28" xfId="0" applyFont="1" applyFill="1" applyBorder="1" applyAlignment="1" applyProtection="1">
      <alignment horizontal="left"/>
      <protection/>
    </xf>
    <xf numFmtId="0" fontId="22" fillId="33" borderId="21" xfId="0" applyFont="1" applyFill="1" applyBorder="1" applyAlignment="1" applyProtection="1">
      <alignment horizontal="left"/>
      <protection/>
    </xf>
    <xf numFmtId="0" fontId="21" fillId="33" borderId="27" xfId="0" applyFont="1" applyFill="1" applyBorder="1" applyAlignment="1" applyProtection="1">
      <alignment horizontal="left"/>
      <protection/>
    </xf>
    <xf numFmtId="0" fontId="10" fillId="33" borderId="17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 horizontal="left" indent="2"/>
      <protection/>
    </xf>
    <xf numFmtId="0" fontId="10" fillId="33" borderId="18" xfId="0" applyFont="1" applyFill="1" applyBorder="1" applyAlignment="1" applyProtection="1">
      <alignment horizontal="left" indent="2"/>
      <protection/>
    </xf>
    <xf numFmtId="0" fontId="35" fillId="33" borderId="23" xfId="0" applyFont="1" applyFill="1" applyBorder="1" applyAlignment="1" applyProtection="1">
      <alignment horizontal="left" indent="1"/>
      <protection/>
    </xf>
    <xf numFmtId="0" fontId="35" fillId="33" borderId="0" xfId="0" applyFont="1" applyFill="1" applyBorder="1" applyAlignment="1" applyProtection="1">
      <alignment horizontal="left" indent="1"/>
      <protection/>
    </xf>
    <xf numFmtId="0" fontId="35" fillId="33" borderId="20" xfId="0" applyFont="1" applyFill="1" applyBorder="1" applyAlignment="1" applyProtection="1">
      <alignment horizontal="left" indent="1"/>
      <protection/>
    </xf>
    <xf numFmtId="0" fontId="38" fillId="33" borderId="29" xfId="0" applyFont="1" applyFill="1" applyBorder="1" applyAlignment="1" applyProtection="1">
      <alignment horizontal="center" vertical="center"/>
      <protection locked="0"/>
    </xf>
    <xf numFmtId="0" fontId="38" fillId="33" borderId="30" xfId="0" applyFont="1" applyFill="1" applyBorder="1" applyAlignment="1" applyProtection="1">
      <alignment horizontal="center" vertical="center"/>
      <protection locked="0"/>
    </xf>
    <xf numFmtId="0" fontId="38" fillId="33" borderId="31" xfId="0" applyFont="1" applyFill="1" applyBorder="1" applyAlignment="1" applyProtection="1">
      <alignment horizontal="center" vertical="center"/>
      <protection locked="0"/>
    </xf>
    <xf numFmtId="0" fontId="20" fillId="34" borderId="12" xfId="0" applyFont="1" applyFill="1" applyBorder="1" applyAlignment="1" applyProtection="1">
      <alignment horizontal="left"/>
      <protection/>
    </xf>
    <xf numFmtId="0" fontId="20" fillId="34" borderId="24" xfId="0" applyFont="1" applyFill="1" applyBorder="1" applyAlignment="1" applyProtection="1">
      <alignment horizontal="left"/>
      <protection/>
    </xf>
    <xf numFmtId="0" fontId="20" fillId="34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24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14" fillId="33" borderId="17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20" fillId="34" borderId="25" xfId="0" applyFont="1" applyFill="1" applyBorder="1" applyAlignment="1" applyProtection="1">
      <alignment horizontal="left"/>
      <protection/>
    </xf>
    <xf numFmtId="0" fontId="20" fillId="34" borderId="26" xfId="0" applyFont="1" applyFill="1" applyBorder="1" applyAlignment="1" applyProtection="1">
      <alignment horizontal="left"/>
      <protection/>
    </xf>
    <xf numFmtId="0" fontId="20" fillId="34" borderId="32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horizontal="left" indent="1"/>
      <protection/>
    </xf>
    <xf numFmtId="0" fontId="19" fillId="33" borderId="20" xfId="0" applyFont="1" applyFill="1" applyBorder="1" applyAlignment="1" applyProtection="1">
      <alignment horizontal="left" indent="1"/>
      <protection/>
    </xf>
    <xf numFmtId="0" fontId="22" fillId="33" borderId="23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22" fillId="33" borderId="25" xfId="0" applyFont="1" applyFill="1" applyBorder="1" applyAlignment="1" applyProtection="1">
      <alignment horizontal="left"/>
      <protection/>
    </xf>
    <xf numFmtId="0" fontId="24" fillId="34" borderId="12" xfId="0" applyFont="1" applyFill="1" applyBorder="1" applyAlignment="1" applyProtection="1">
      <alignment horizontal="left"/>
      <protection/>
    </xf>
    <xf numFmtId="0" fontId="21" fillId="34" borderId="24" xfId="0" applyFont="1" applyFill="1" applyBorder="1" applyAlignment="1" applyProtection="1">
      <alignment horizontal="left"/>
      <protection/>
    </xf>
    <xf numFmtId="0" fontId="24" fillId="34" borderId="24" xfId="0" applyFont="1" applyFill="1" applyBorder="1" applyAlignment="1" applyProtection="1">
      <alignment horizontal="left"/>
      <protection/>
    </xf>
    <xf numFmtId="0" fontId="24" fillId="34" borderId="11" xfId="0" applyFont="1" applyFill="1" applyBorder="1" applyAlignment="1" applyProtection="1">
      <alignment horizontal="left"/>
      <protection/>
    </xf>
    <xf numFmtId="0" fontId="39" fillId="33" borderId="29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 applyProtection="1">
      <alignment horizontal="left"/>
      <protection/>
    </xf>
    <xf numFmtId="0" fontId="21" fillId="33" borderId="21" xfId="0" applyFont="1" applyFill="1" applyBorder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/>
      <protection/>
    </xf>
    <xf numFmtId="0" fontId="31" fillId="33" borderId="0" xfId="53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/>
    </xf>
    <xf numFmtId="0" fontId="33" fillId="35" borderId="33" xfId="0" applyFont="1" applyFill="1" applyBorder="1" applyAlignment="1" applyProtection="1">
      <alignment horizontal="center" vertical="center"/>
      <protection/>
    </xf>
    <xf numFmtId="0" fontId="33" fillId="35" borderId="15" xfId="0" applyFont="1" applyFill="1" applyBorder="1" applyAlignment="1" applyProtection="1">
      <alignment horizontal="center" vertical="center"/>
      <protection/>
    </xf>
    <xf numFmtId="0" fontId="33" fillId="35" borderId="19" xfId="0" applyFont="1" applyFill="1" applyBorder="1" applyAlignment="1" applyProtection="1">
      <alignment horizontal="center" vertical="center"/>
      <protection/>
    </xf>
    <xf numFmtId="0" fontId="33" fillId="35" borderId="27" xfId="0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0" fontId="33" fillId="35" borderId="28" xfId="0" applyFont="1" applyFill="1" applyBorder="1" applyAlignment="1" applyProtection="1">
      <alignment horizontal="center" vertical="center"/>
      <protection/>
    </xf>
    <xf numFmtId="0" fontId="33" fillId="35" borderId="34" xfId="0" applyFont="1" applyFill="1" applyBorder="1" applyAlignment="1" applyProtection="1">
      <alignment horizontal="center" vertical="center"/>
      <protection/>
    </xf>
    <xf numFmtId="0" fontId="33" fillId="35" borderId="21" xfId="0" applyFont="1" applyFill="1" applyBorder="1" applyAlignment="1" applyProtection="1">
      <alignment horizontal="center" vertical="center"/>
      <protection/>
    </xf>
    <xf numFmtId="0" fontId="32" fillId="35" borderId="27" xfId="0" applyFont="1" applyFill="1" applyBorder="1" applyAlignment="1" applyProtection="1">
      <alignment horizontal="center" vertical="center"/>
      <protection/>
    </xf>
    <xf numFmtId="0" fontId="32" fillId="35" borderId="28" xfId="0" applyFont="1" applyFill="1" applyBorder="1" applyAlignment="1" applyProtection="1">
      <alignment horizontal="center" vertical="center"/>
      <protection/>
    </xf>
    <xf numFmtId="0" fontId="32" fillId="35" borderId="21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32" fillId="35" borderId="12" xfId="0" applyFont="1" applyFill="1" applyBorder="1" applyAlignment="1" applyProtection="1">
      <alignment horizontal="center" vertical="center"/>
      <protection/>
    </xf>
    <xf numFmtId="0" fontId="40" fillId="35" borderId="24" xfId="0" applyFont="1" applyFill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8</xdr:col>
      <xdr:colOff>828675</xdr:colOff>
      <xdr:row>12</xdr:row>
      <xdr:rowOff>123825</xdr:rowOff>
    </xdr:to>
    <xdr:grpSp>
      <xdr:nvGrpSpPr>
        <xdr:cNvPr id="1" name="Group 41"/>
        <xdr:cNvGrpSpPr>
          <a:grpSpLocks/>
        </xdr:cNvGrpSpPr>
      </xdr:nvGrpSpPr>
      <xdr:grpSpPr>
        <a:xfrm>
          <a:off x="1866900" y="200025"/>
          <a:ext cx="5162550" cy="2209800"/>
          <a:chOff x="196" y="21"/>
          <a:chExt cx="542" cy="232"/>
        </a:xfrm>
        <a:solidFill>
          <a:srgbClr val="FFFFFF"/>
        </a:solidFill>
      </xdr:grpSpPr>
      <xdr:pic>
        <xdr:nvPicPr>
          <xdr:cNvPr id="2" name="Picture 36" descr="CALCULA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6" y="21"/>
            <a:ext cx="542" cy="2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0" descr="BARON_L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8" y="28"/>
            <a:ext cx="69" cy="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12</xdr:col>
      <xdr:colOff>152400</xdr:colOff>
      <xdr:row>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609600" y="857250"/>
          <a:ext cx="593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57150</xdr:rowOff>
    </xdr:from>
    <xdr:to>
      <xdr:col>1</xdr:col>
      <xdr:colOff>123825</xdr:colOff>
      <xdr:row>51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238125" y="381000"/>
          <a:ext cx="190500" cy="7905750"/>
        </a:xfrm>
        <a:prstGeom prst="rect">
          <a:avLst/>
        </a:prstGeom>
        <a:solidFill>
          <a:srgbClr val="3499F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8515625" style="3" customWidth="1"/>
    <col min="2" max="2" width="18.140625" style="3" customWidth="1"/>
    <col min="3" max="3" width="9.140625" style="3" customWidth="1"/>
    <col min="4" max="4" width="11.28125" style="3" customWidth="1"/>
    <col min="5" max="5" width="9.140625" style="3" customWidth="1"/>
    <col min="6" max="6" width="9.7109375" style="3" customWidth="1"/>
    <col min="7" max="7" width="11.00390625" style="3" customWidth="1"/>
    <col min="8" max="8" width="14.7109375" style="3" customWidth="1"/>
    <col min="9" max="9" width="12.7109375" style="3" customWidth="1"/>
    <col min="10" max="10" width="16.7109375" style="3" customWidth="1"/>
    <col min="11" max="16384" width="9.140625" style="3" customWidth="1"/>
  </cols>
  <sheetData>
    <row r="1" spans="1:36" ht="15.75" customHeight="1" thickBot="1">
      <c r="A1" s="1"/>
      <c r="B1" s="33"/>
      <c r="C1" s="34"/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1"/>
      <c r="B2" s="33"/>
      <c r="C2" s="35"/>
      <c r="D2" s="36"/>
      <c r="E2" s="36"/>
      <c r="F2" s="36"/>
      <c r="G2" s="36"/>
      <c r="H2" s="36"/>
      <c r="I2" s="37"/>
      <c r="J2" s="3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8">
      <c r="A3" s="1"/>
      <c r="B3" s="33"/>
      <c r="C3" s="38"/>
      <c r="D3" s="39"/>
      <c r="E3" s="39"/>
      <c r="F3" s="39"/>
      <c r="G3" s="39"/>
      <c r="H3" s="136"/>
      <c r="I3" s="137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2.5" customHeight="1">
      <c r="A4" s="1"/>
      <c r="B4" s="33"/>
      <c r="C4" s="38"/>
      <c r="D4" s="39"/>
      <c r="E4" s="39"/>
      <c r="F4" s="39"/>
      <c r="G4" s="39"/>
      <c r="H4" s="136"/>
      <c r="I4" s="137"/>
      <c r="J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2.5" customHeight="1">
      <c r="A5" s="1"/>
      <c r="B5" s="33"/>
      <c r="C5" s="38"/>
      <c r="D5" s="39"/>
      <c r="E5" s="39"/>
      <c r="F5" s="39"/>
      <c r="G5" s="39"/>
      <c r="H5" s="40"/>
      <c r="I5" s="41"/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1"/>
      <c r="B6" s="33"/>
      <c r="C6" s="42"/>
      <c r="D6" s="43"/>
      <c r="E6" s="43"/>
      <c r="F6" s="43"/>
      <c r="G6" s="43"/>
      <c r="H6" s="43"/>
      <c r="I6" s="44"/>
      <c r="J6" s="3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/>
      <c r="B7" s="33"/>
      <c r="C7" s="138"/>
      <c r="D7" s="139"/>
      <c r="E7" s="139"/>
      <c r="F7" s="139"/>
      <c r="G7" s="139"/>
      <c r="H7" s="139"/>
      <c r="I7" s="140"/>
      <c r="J7" s="4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"/>
      <c r="B8" s="33"/>
      <c r="C8" s="121"/>
      <c r="D8" s="122"/>
      <c r="E8" s="122"/>
      <c r="F8" s="122"/>
      <c r="G8" s="122"/>
      <c r="H8" s="122"/>
      <c r="I8" s="123"/>
      <c r="J8" s="3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/>
      <c r="B9" s="33"/>
      <c r="C9" s="121"/>
      <c r="D9" s="122"/>
      <c r="E9" s="122"/>
      <c r="F9" s="122"/>
      <c r="G9" s="122"/>
      <c r="H9" s="122"/>
      <c r="I9" s="123"/>
      <c r="J9" s="3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"/>
      <c r="B10" s="33"/>
      <c r="C10" s="121"/>
      <c r="D10" s="122"/>
      <c r="E10" s="122"/>
      <c r="F10" s="122"/>
      <c r="G10" s="122"/>
      <c r="H10" s="122"/>
      <c r="I10" s="123"/>
      <c r="J10" s="3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/>
      <c r="B11" s="49"/>
      <c r="C11" s="121"/>
      <c r="D11" s="122"/>
      <c r="E11" s="122"/>
      <c r="F11" s="122"/>
      <c r="G11" s="122"/>
      <c r="H11" s="122"/>
      <c r="I11" s="123"/>
      <c r="J11" s="3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.75" customHeight="1">
      <c r="A12" s="1"/>
      <c r="B12" s="33"/>
      <c r="C12" s="121"/>
      <c r="D12" s="122"/>
      <c r="E12" s="122"/>
      <c r="F12" s="122"/>
      <c r="G12" s="122"/>
      <c r="H12" s="122"/>
      <c r="I12" s="123"/>
      <c r="J12" s="3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0.5" customHeight="1">
      <c r="A13" s="1"/>
      <c r="B13" s="33"/>
      <c r="C13" s="46"/>
      <c r="D13" s="47"/>
      <c r="E13" s="47"/>
      <c r="F13" s="47"/>
      <c r="G13" s="47"/>
      <c r="H13" s="47"/>
      <c r="I13" s="48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0.5" customHeight="1" thickBot="1">
      <c r="A14" s="1"/>
      <c r="B14" s="33"/>
      <c r="C14" s="47"/>
      <c r="D14" s="47"/>
      <c r="E14" s="47"/>
      <c r="F14" s="47"/>
      <c r="G14" s="47"/>
      <c r="H14" s="47"/>
      <c r="I14" s="47"/>
      <c r="J14" s="3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9.5" customHeight="1">
      <c r="A15" s="1"/>
      <c r="B15" s="1"/>
      <c r="C15" s="167" t="s">
        <v>23</v>
      </c>
      <c r="D15" s="168"/>
      <c r="E15" s="168"/>
      <c r="F15" s="168"/>
      <c r="G15" s="168"/>
      <c r="H15" s="168"/>
      <c r="I15" s="16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9.5" customHeight="1">
      <c r="A16" s="1"/>
      <c r="B16" s="1"/>
      <c r="C16" s="130" t="s">
        <v>35</v>
      </c>
      <c r="D16" s="131"/>
      <c r="E16" s="131"/>
      <c r="F16" s="131"/>
      <c r="G16" s="131"/>
      <c r="H16" s="132"/>
      <c r="I16" s="9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9.5" customHeight="1">
      <c r="A17" s="1"/>
      <c r="B17" s="1"/>
      <c r="C17" s="124" t="s">
        <v>28</v>
      </c>
      <c r="D17" s="125"/>
      <c r="E17" s="125"/>
      <c r="F17" s="125"/>
      <c r="G17" s="125"/>
      <c r="H17" s="125"/>
      <c r="I17" s="1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9.5" customHeight="1">
      <c r="A18" s="1"/>
      <c r="B18" s="1"/>
      <c r="C18" s="130" t="s">
        <v>11</v>
      </c>
      <c r="D18" s="131"/>
      <c r="E18" s="131"/>
      <c r="F18" s="131"/>
      <c r="G18" s="131"/>
      <c r="H18" s="132"/>
      <c r="I18" s="9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9.5" customHeight="1">
      <c r="A19" s="1"/>
      <c r="B19" s="1"/>
      <c r="C19" s="130" t="s">
        <v>10</v>
      </c>
      <c r="D19" s="131"/>
      <c r="E19" s="131"/>
      <c r="F19" s="131"/>
      <c r="G19" s="131"/>
      <c r="H19" s="132"/>
      <c r="I19" s="9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9.5" customHeight="1">
      <c r="A20" s="1"/>
      <c r="B20" s="1"/>
      <c r="C20" s="130" t="s">
        <v>9</v>
      </c>
      <c r="D20" s="131"/>
      <c r="E20" s="131"/>
      <c r="F20" s="131"/>
      <c r="G20" s="131"/>
      <c r="H20" s="132"/>
      <c r="I20" s="11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9.5" customHeight="1">
      <c r="A21" s="1"/>
      <c r="B21" s="1"/>
      <c r="C21" s="141" t="s">
        <v>25</v>
      </c>
      <c r="D21" s="142"/>
      <c r="E21" s="142"/>
      <c r="F21" s="142"/>
      <c r="G21" s="142"/>
      <c r="H21" s="143"/>
      <c r="I21" s="9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9.5" customHeight="1">
      <c r="A22" s="1"/>
      <c r="B22" s="1"/>
      <c r="C22" s="124" t="s">
        <v>71</v>
      </c>
      <c r="D22" s="144"/>
      <c r="E22" s="144"/>
      <c r="F22" s="144"/>
      <c r="G22" s="144"/>
      <c r="H22" s="144"/>
      <c r="I22" s="14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9.5" customHeight="1">
      <c r="A23" s="1"/>
      <c r="B23" s="1"/>
      <c r="C23" s="130" t="s">
        <v>31</v>
      </c>
      <c r="D23" s="131"/>
      <c r="E23" s="131"/>
      <c r="F23" s="131"/>
      <c r="G23" s="131"/>
      <c r="H23" s="132"/>
      <c r="I23" s="9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9.5" customHeight="1">
      <c r="A24" s="1"/>
      <c r="B24" s="1"/>
      <c r="C24" s="124" t="s">
        <v>27</v>
      </c>
      <c r="D24" s="144"/>
      <c r="E24" s="144"/>
      <c r="F24" s="144"/>
      <c r="G24" s="144"/>
      <c r="H24" s="144"/>
      <c r="I24" s="14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9.5" customHeight="1">
      <c r="A25" s="1"/>
      <c r="B25" s="1"/>
      <c r="C25" s="130" t="s">
        <v>32</v>
      </c>
      <c r="D25" s="131"/>
      <c r="E25" s="131"/>
      <c r="F25" s="131"/>
      <c r="G25" s="131"/>
      <c r="H25" s="132"/>
      <c r="I25" s="10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9.5" customHeight="1">
      <c r="A26" s="1"/>
      <c r="B26" s="1"/>
      <c r="C26" s="130" t="s">
        <v>22</v>
      </c>
      <c r="D26" s="131"/>
      <c r="E26" s="131"/>
      <c r="F26" s="131"/>
      <c r="G26" s="131"/>
      <c r="H26" s="132"/>
      <c r="I26" s="12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9.5" customHeight="1" thickBot="1">
      <c r="A27" s="1"/>
      <c r="B27" s="1"/>
      <c r="C27" s="124" t="s">
        <v>26</v>
      </c>
      <c r="D27" s="144"/>
      <c r="E27" s="144"/>
      <c r="F27" s="144"/>
      <c r="G27" s="144"/>
      <c r="H27" s="144"/>
      <c r="I27" s="14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9.5" customHeight="1" thickBot="1">
      <c r="A28" s="1"/>
      <c r="B28" s="1"/>
      <c r="C28" s="127" t="s">
        <v>24</v>
      </c>
      <c r="D28" s="128"/>
      <c r="E28" s="128"/>
      <c r="F28" s="128"/>
      <c r="G28" s="128"/>
      <c r="H28" s="128"/>
      <c r="I28" s="1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9.5" customHeight="1">
      <c r="A29" s="1"/>
      <c r="B29" s="1"/>
      <c r="C29" s="23"/>
      <c r="D29" s="24"/>
      <c r="E29" s="24"/>
      <c r="F29" s="24"/>
      <c r="G29" s="24"/>
      <c r="H29" s="24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4" customHeight="1">
      <c r="A30" s="1"/>
      <c r="B30" s="1"/>
      <c r="C30" s="170" t="s">
        <v>19</v>
      </c>
      <c r="D30" s="171"/>
      <c r="E30" s="171"/>
      <c r="F30" s="171"/>
      <c r="G30" s="171"/>
      <c r="H30" s="171"/>
      <c r="I30" s="17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9.5" customHeight="1">
      <c r="A31" s="1"/>
      <c r="B31" s="1"/>
      <c r="C31" s="107" t="s">
        <v>14</v>
      </c>
      <c r="D31" s="108"/>
      <c r="E31" s="108"/>
      <c r="F31" s="109"/>
      <c r="G31" s="13">
        <f>I18*I21</f>
        <v>0</v>
      </c>
      <c r="H31" s="16" t="s">
        <v>0</v>
      </c>
      <c r="I31" s="17">
        <f>G31/60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9.5" customHeight="1">
      <c r="A32" s="1"/>
      <c r="B32" s="1"/>
      <c r="C32" s="133" t="s">
        <v>12</v>
      </c>
      <c r="D32" s="134"/>
      <c r="E32" s="134"/>
      <c r="F32" s="135"/>
      <c r="G32" s="14">
        <f>G31*23</f>
        <v>0</v>
      </c>
      <c r="H32" s="16" t="s">
        <v>0</v>
      </c>
      <c r="I32" s="18">
        <f>G32/60</f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9.5" customHeight="1">
      <c r="A33" s="1"/>
      <c r="B33" s="1"/>
      <c r="C33" s="107" t="s">
        <v>16</v>
      </c>
      <c r="D33" s="108"/>
      <c r="E33" s="108"/>
      <c r="F33" s="109"/>
      <c r="G33" s="15">
        <f>G32*12</f>
        <v>0</v>
      </c>
      <c r="H33" s="19" t="s">
        <v>15</v>
      </c>
      <c r="I33" s="18">
        <f>G33/60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9.5" customHeight="1">
      <c r="A34" s="1"/>
      <c r="B34" s="1"/>
      <c r="C34" s="146" t="s">
        <v>17</v>
      </c>
      <c r="D34" s="147"/>
      <c r="E34" s="147"/>
      <c r="F34" s="147"/>
      <c r="G34" s="147"/>
      <c r="H34" s="147"/>
      <c r="I34" s="20">
        <f>I31*I20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9.5" customHeight="1">
      <c r="A35" s="1"/>
      <c r="B35" s="1"/>
      <c r="C35" s="107" t="s">
        <v>13</v>
      </c>
      <c r="D35" s="108"/>
      <c r="E35" s="108"/>
      <c r="F35" s="108"/>
      <c r="G35" s="108"/>
      <c r="H35" s="109"/>
      <c r="I35" s="21">
        <f>I32*I20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9.5" customHeight="1">
      <c r="A36" s="1"/>
      <c r="B36" s="1"/>
      <c r="C36" s="150" t="s">
        <v>18</v>
      </c>
      <c r="D36" s="114"/>
      <c r="E36" s="114"/>
      <c r="F36" s="114"/>
      <c r="G36" s="114"/>
      <c r="H36" s="114"/>
      <c r="I36" s="20">
        <f>I33*I20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9.5" customHeight="1">
      <c r="A37" s="1"/>
      <c r="B37" s="1"/>
      <c r="C37" s="7"/>
      <c r="D37" s="7"/>
      <c r="E37" s="7"/>
      <c r="F37" s="7"/>
      <c r="G37" s="7"/>
      <c r="H37" s="7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4" customHeight="1" thickBot="1">
      <c r="A38" s="1"/>
      <c r="B38" s="1"/>
      <c r="C38" s="170" t="s">
        <v>8</v>
      </c>
      <c r="D38" s="173"/>
      <c r="E38" s="173"/>
      <c r="F38" s="173"/>
      <c r="G38" s="173"/>
      <c r="H38" s="173"/>
      <c r="I38" s="1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9.5" customHeight="1">
      <c r="A39" s="1"/>
      <c r="B39" s="1"/>
      <c r="C39" s="107" t="s">
        <v>72</v>
      </c>
      <c r="D39" s="108"/>
      <c r="E39" s="108"/>
      <c r="F39" s="108"/>
      <c r="G39" s="108"/>
      <c r="H39" s="109"/>
      <c r="I39" s="50">
        <f>I18*I19*I20*50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9.5" customHeight="1">
      <c r="A40" s="1"/>
      <c r="B40" s="1"/>
      <c r="C40" s="146" t="s">
        <v>73</v>
      </c>
      <c r="D40" s="147"/>
      <c r="E40" s="147"/>
      <c r="F40" s="147"/>
      <c r="G40" s="147"/>
      <c r="H40" s="147"/>
      <c r="I40" s="51">
        <f>I39*I26</f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9.5" customHeight="1">
      <c r="A41" s="1"/>
      <c r="B41" s="1"/>
      <c r="C41" s="107" t="s">
        <v>66</v>
      </c>
      <c r="D41" s="108"/>
      <c r="E41" s="108"/>
      <c r="F41" s="108"/>
      <c r="G41" s="108"/>
      <c r="H41" s="109"/>
      <c r="I41" s="52">
        <f>I23*I25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9.5" customHeight="1">
      <c r="A42" s="1"/>
      <c r="B42" s="1"/>
      <c r="C42" s="150" t="s">
        <v>67</v>
      </c>
      <c r="D42" s="114"/>
      <c r="E42" s="114"/>
      <c r="F42" s="114"/>
      <c r="G42" s="114"/>
      <c r="H42" s="114"/>
      <c r="I42" s="51">
        <f>IF(I16=1,I41*52,IF(I16=2,I41*26,IF(I16=3,I41*24,IF(I16=4,I41*12,0))))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9.5" customHeight="1">
      <c r="A43" s="1"/>
      <c r="B43" s="1"/>
      <c r="C43" s="107" t="s">
        <v>88</v>
      </c>
      <c r="D43" s="148"/>
      <c r="E43" s="148"/>
      <c r="F43" s="148"/>
      <c r="G43" s="148"/>
      <c r="H43" s="149"/>
      <c r="I43" s="53" t="s">
        <v>86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9.5" customHeight="1">
      <c r="A44" s="1"/>
      <c r="B44" s="1"/>
      <c r="C44" s="7"/>
      <c r="D44" s="7"/>
      <c r="E44" s="7"/>
      <c r="F44" s="7"/>
      <c r="G44" s="7"/>
      <c r="H44" s="7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4" customHeight="1">
      <c r="A45" s="1"/>
      <c r="B45" s="1"/>
      <c r="C45" s="170" t="s">
        <v>21</v>
      </c>
      <c r="D45" s="173"/>
      <c r="E45" s="173"/>
      <c r="F45" s="173"/>
      <c r="G45" s="173"/>
      <c r="H45" s="173"/>
      <c r="I45" s="17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9.5" customHeight="1">
      <c r="A46" s="1"/>
      <c r="B46" s="1"/>
      <c r="C46" s="107" t="s">
        <v>68</v>
      </c>
      <c r="D46" s="108"/>
      <c r="E46" s="108"/>
      <c r="F46" s="108"/>
      <c r="G46" s="108"/>
      <c r="H46" s="109"/>
      <c r="I46" s="51">
        <f>I36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9.5" customHeight="1">
      <c r="A47" s="1"/>
      <c r="B47" s="1"/>
      <c r="C47" s="107" t="s">
        <v>69</v>
      </c>
      <c r="D47" s="108"/>
      <c r="E47" s="108"/>
      <c r="F47" s="108"/>
      <c r="G47" s="108"/>
      <c r="H47" s="109"/>
      <c r="I47" s="52">
        <f>I40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9.5" customHeight="1">
      <c r="A48" s="1"/>
      <c r="B48" s="1"/>
      <c r="C48" s="117" t="s">
        <v>70</v>
      </c>
      <c r="D48" s="118"/>
      <c r="E48" s="118"/>
      <c r="F48" s="118"/>
      <c r="G48" s="118"/>
      <c r="H48" s="119"/>
      <c r="I48" s="54">
        <f>I42</f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9.5" customHeight="1">
      <c r="A49" s="1"/>
      <c r="B49" s="1"/>
      <c r="C49" s="120" t="s">
        <v>34</v>
      </c>
      <c r="D49" s="158"/>
      <c r="E49" s="158"/>
      <c r="F49" s="158"/>
      <c r="G49" s="158"/>
      <c r="H49" s="159"/>
      <c r="I49" s="54">
        <f>I50/12</f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9.5" customHeight="1" thickBot="1">
      <c r="A50" s="1"/>
      <c r="B50" s="1"/>
      <c r="C50" s="120" t="s">
        <v>33</v>
      </c>
      <c r="D50" s="118"/>
      <c r="E50" s="118"/>
      <c r="F50" s="118"/>
      <c r="G50" s="118"/>
      <c r="H50" s="119"/>
      <c r="I50" s="55">
        <f>SUM(I46:I48)</f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9.5" customHeight="1" thickBot="1">
      <c r="A51" s="1"/>
      <c r="B51" s="1"/>
      <c r="C51" s="155" t="s">
        <v>29</v>
      </c>
      <c r="D51" s="156"/>
      <c r="E51" s="156"/>
      <c r="F51" s="156"/>
      <c r="G51" s="156"/>
      <c r="H51" s="156"/>
      <c r="I51" s="15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9.5" customHeight="1">
      <c r="A52" s="1"/>
      <c r="B52" s="1"/>
      <c r="C52" s="25"/>
      <c r="D52" s="25"/>
      <c r="E52" s="25"/>
      <c r="F52" s="25"/>
      <c r="G52" s="25"/>
      <c r="H52" s="25"/>
      <c r="I52" s="2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4" customHeight="1">
      <c r="A53" s="1"/>
      <c r="B53" s="1"/>
      <c r="C53" s="176" t="s">
        <v>3</v>
      </c>
      <c r="D53" s="177"/>
      <c r="E53" s="177"/>
      <c r="F53" s="177"/>
      <c r="G53" s="177"/>
      <c r="H53" s="177"/>
      <c r="I53" s="17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9.5" customHeight="1">
      <c r="A54" s="1"/>
      <c r="B54" s="1"/>
      <c r="C54" s="179" t="s">
        <v>20</v>
      </c>
      <c r="D54" s="180"/>
      <c r="E54" s="180"/>
      <c r="F54" s="180"/>
      <c r="G54" s="180"/>
      <c r="H54" s="180"/>
      <c r="I54" s="18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9.5" customHeight="1">
      <c r="A55" s="1"/>
      <c r="B55" s="1"/>
      <c r="C55" s="179" t="s">
        <v>4</v>
      </c>
      <c r="D55" s="180"/>
      <c r="E55" s="180"/>
      <c r="F55" s="180"/>
      <c r="G55" s="180"/>
      <c r="H55" s="180"/>
      <c r="I55" s="18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9.5" customHeight="1">
      <c r="A56" s="1"/>
      <c r="B56" s="1"/>
      <c r="C56" s="151" t="s">
        <v>6</v>
      </c>
      <c r="D56" s="153"/>
      <c r="E56" s="153"/>
      <c r="F56" s="153"/>
      <c r="G56" s="153"/>
      <c r="H56" s="154"/>
      <c r="I56" s="31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9.5" customHeight="1">
      <c r="A57" s="1"/>
      <c r="B57" s="1"/>
      <c r="C57" s="102" t="s">
        <v>7</v>
      </c>
      <c r="D57" s="103"/>
      <c r="E57" s="103"/>
      <c r="F57" s="103"/>
      <c r="G57" s="103"/>
      <c r="H57" s="104"/>
      <c r="I57" s="32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68" customFormat="1" ht="19.5" customHeight="1">
      <c r="A58" s="66"/>
      <c r="B58" s="66"/>
      <c r="C58" s="151" t="s">
        <v>78</v>
      </c>
      <c r="D58" s="152"/>
      <c r="E58" s="152"/>
      <c r="F58" s="152"/>
      <c r="G58" s="152"/>
      <c r="H58" s="152"/>
      <c r="I58" s="74" t="s">
        <v>84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9.5" customHeight="1">
      <c r="A59" s="1"/>
      <c r="B59" s="1"/>
      <c r="C59" s="100" t="s">
        <v>87</v>
      </c>
      <c r="D59" s="101"/>
      <c r="E59" s="101"/>
      <c r="F59" s="101"/>
      <c r="G59" s="101"/>
      <c r="H59" s="101"/>
      <c r="I59" s="71">
        <f>IF(I58=1,I81*I56+I72*I57,IF(I58=2,I82*I56+I74*I57,IF(I58=3,I83*I56+I76*I57,IF(I58=4,I84*I56+I78*I57,0))))</f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9.5" customHeight="1">
      <c r="A60" s="1"/>
      <c r="B60" s="1"/>
      <c r="C60" s="27"/>
      <c r="D60" s="27"/>
      <c r="E60" s="27"/>
      <c r="F60" s="27"/>
      <c r="G60" s="27"/>
      <c r="H60" s="27"/>
      <c r="I60" s="2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24" customHeight="1">
      <c r="A61" s="1"/>
      <c r="B61" s="1"/>
      <c r="C61" s="182" t="s">
        <v>1</v>
      </c>
      <c r="D61" s="183"/>
      <c r="E61" s="183"/>
      <c r="F61" s="183"/>
      <c r="G61" s="183"/>
      <c r="H61" s="183"/>
      <c r="I61" s="18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9.5" customHeight="1">
      <c r="A62" s="1"/>
      <c r="B62" s="1"/>
      <c r="C62" s="107" t="s">
        <v>30</v>
      </c>
      <c r="D62" s="108"/>
      <c r="E62" s="108"/>
      <c r="F62" s="108"/>
      <c r="G62" s="108"/>
      <c r="H62" s="109"/>
      <c r="I62" s="20">
        <f>I49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9.5" customHeight="1">
      <c r="A63" s="1"/>
      <c r="B63" s="1"/>
      <c r="C63" s="107" t="s">
        <v>83</v>
      </c>
      <c r="D63" s="115"/>
      <c r="E63" s="115"/>
      <c r="F63" s="115"/>
      <c r="G63" s="115"/>
      <c r="H63" s="116"/>
      <c r="I63" s="20">
        <f>IF(I58=1,I59*4.35,IF(I58=2,I59*2.175,IF(I58=3,I59*2,IF(I58=4,I59,0))))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9.5" customHeight="1">
      <c r="A64" s="1"/>
      <c r="B64" s="1"/>
      <c r="C64" s="107" t="s">
        <v>63</v>
      </c>
      <c r="D64" s="108"/>
      <c r="E64" s="108"/>
      <c r="F64" s="108"/>
      <c r="G64" s="108"/>
      <c r="H64" s="109"/>
      <c r="I64" s="20">
        <f>I63*12</f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9.5" customHeight="1">
      <c r="A65" s="1"/>
      <c r="B65" s="1"/>
      <c r="C65" s="110" t="s">
        <v>64</v>
      </c>
      <c r="D65" s="108"/>
      <c r="E65" s="108"/>
      <c r="F65" s="108"/>
      <c r="G65" s="108"/>
      <c r="H65" s="109"/>
      <c r="I65" s="30">
        <f>I62-I63</f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9.5" customHeight="1">
      <c r="A66" s="1"/>
      <c r="B66" s="1"/>
      <c r="C66" s="100" t="s">
        <v>65</v>
      </c>
      <c r="D66" s="114"/>
      <c r="E66" s="114"/>
      <c r="F66" s="114"/>
      <c r="G66" s="114"/>
      <c r="H66" s="114"/>
      <c r="I66" s="56">
        <f>I65*12</f>
        <v>0</v>
      </c>
      <c r="J66" s="7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9.5" customHeight="1">
      <c r="A67" s="1"/>
      <c r="B67" s="1"/>
      <c r="C67" s="22"/>
      <c r="D67" s="7"/>
      <c r="E67" s="7"/>
      <c r="F67" s="7"/>
      <c r="G67" s="7"/>
      <c r="H67" s="7"/>
      <c r="I67" s="2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80" customFormat="1" ht="19.5" customHeight="1">
      <c r="A68" s="78"/>
      <c r="B68" s="78"/>
      <c r="C68" s="111" t="s">
        <v>5</v>
      </c>
      <c r="D68" s="112"/>
      <c r="E68" s="112"/>
      <c r="F68" s="112"/>
      <c r="G68" s="112"/>
      <c r="H68" s="112"/>
      <c r="I68" s="113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</row>
    <row r="69" spans="1:36" ht="19.5" customHeight="1" hidden="1">
      <c r="A69" s="1"/>
      <c r="B69" s="1"/>
      <c r="C69" s="4"/>
      <c r="D69" s="5"/>
      <c r="E69" s="5"/>
      <c r="F69" s="5"/>
      <c r="G69" s="5"/>
      <c r="H69" s="5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customHeight="1" hidden="1">
      <c r="A70" s="69"/>
      <c r="B70" s="69"/>
      <c r="C70" s="94" t="s">
        <v>79</v>
      </c>
      <c r="D70" s="105"/>
      <c r="E70" s="105"/>
      <c r="F70" s="105"/>
      <c r="G70" s="105"/>
      <c r="H70" s="105"/>
      <c r="I70" s="106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" customHeight="1" hidden="1">
      <c r="A71" s="69"/>
      <c r="B71" s="69"/>
      <c r="C71" s="88" t="s">
        <v>75</v>
      </c>
      <c r="D71" s="89"/>
      <c r="E71" s="89"/>
      <c r="F71" s="89"/>
      <c r="G71" s="89"/>
      <c r="H71" s="89"/>
      <c r="I71" s="9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ht="15" customHeight="1" hidden="1">
      <c r="A72" s="69"/>
      <c r="B72" s="69"/>
      <c r="C72" s="91" t="s">
        <v>80</v>
      </c>
      <c r="D72" s="92"/>
      <c r="E72" s="92"/>
      <c r="F72" s="92"/>
      <c r="G72" s="92"/>
      <c r="H72" s="93"/>
      <c r="I72" s="75">
        <v>0.75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ht="12.75" hidden="1">
      <c r="A73" s="69"/>
      <c r="B73" s="69"/>
      <c r="C73" s="97" t="s">
        <v>76</v>
      </c>
      <c r="D73" s="98"/>
      <c r="E73" s="98"/>
      <c r="F73" s="98"/>
      <c r="G73" s="98"/>
      <c r="H73" s="98"/>
      <c r="I73" s="99"/>
      <c r="J73" s="69"/>
      <c r="K73" s="69"/>
      <c r="L73" s="69"/>
      <c r="M73" s="69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1:36" ht="12.75" hidden="1">
      <c r="A74" s="69"/>
      <c r="B74" s="69"/>
      <c r="C74" s="81" t="s">
        <v>80</v>
      </c>
      <c r="D74" s="82"/>
      <c r="E74" s="82"/>
      <c r="F74" s="82"/>
      <c r="G74" s="82"/>
      <c r="H74" s="82"/>
      <c r="I74" s="76">
        <v>1.5</v>
      </c>
      <c r="J74" s="69"/>
      <c r="K74" s="69"/>
      <c r="L74" s="69"/>
      <c r="M74" s="69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1:36" ht="12.75" hidden="1">
      <c r="A75" s="69"/>
      <c r="B75" s="69"/>
      <c r="C75" s="97" t="s">
        <v>77</v>
      </c>
      <c r="D75" s="98"/>
      <c r="E75" s="98"/>
      <c r="F75" s="98"/>
      <c r="G75" s="98"/>
      <c r="H75" s="98"/>
      <c r="I75" s="99"/>
      <c r="J75" s="69"/>
      <c r="K75" s="69"/>
      <c r="L75" s="69"/>
      <c r="M75" s="69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1:36" ht="12.75" hidden="1">
      <c r="A76" s="69"/>
      <c r="B76" s="69"/>
      <c r="C76" s="81" t="s">
        <v>80</v>
      </c>
      <c r="D76" s="82"/>
      <c r="E76" s="82"/>
      <c r="F76" s="82"/>
      <c r="G76" s="82"/>
      <c r="H76" s="82"/>
      <c r="I76" s="76">
        <v>1.5</v>
      </c>
      <c r="J76" s="69"/>
      <c r="K76" s="69"/>
      <c r="L76" s="69"/>
      <c r="M76" s="69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1:36" ht="12.75" hidden="1">
      <c r="A77" s="70"/>
      <c r="B77" s="70"/>
      <c r="C77" s="97" t="s">
        <v>74</v>
      </c>
      <c r="D77" s="98"/>
      <c r="E77" s="98"/>
      <c r="F77" s="98"/>
      <c r="G77" s="98"/>
      <c r="H77" s="98"/>
      <c r="I77" s="99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1:36" ht="12.75" hidden="1">
      <c r="A78" s="70"/>
      <c r="B78" s="70"/>
      <c r="C78" s="86" t="s">
        <v>80</v>
      </c>
      <c r="D78" s="87"/>
      <c r="E78" s="87"/>
      <c r="F78" s="87"/>
      <c r="G78" s="87"/>
      <c r="H78" s="87"/>
      <c r="I78" s="76">
        <v>3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1:36" ht="12.75" hidden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36" ht="12.75" hidden="1">
      <c r="A80" s="70"/>
      <c r="B80" s="70"/>
      <c r="C80" s="94" t="s">
        <v>85</v>
      </c>
      <c r="D80" s="95"/>
      <c r="E80" s="95"/>
      <c r="F80" s="95"/>
      <c r="G80" s="95"/>
      <c r="H80" s="95"/>
      <c r="I80" s="96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</row>
    <row r="81" spans="1:36" ht="12.75" hidden="1">
      <c r="A81" s="70"/>
      <c r="B81" s="70"/>
      <c r="C81" s="83" t="s">
        <v>75</v>
      </c>
      <c r="D81" s="84"/>
      <c r="E81" s="84"/>
      <c r="F81" s="84"/>
      <c r="G81" s="84"/>
      <c r="H81" s="85"/>
      <c r="I81" s="72">
        <v>5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</row>
    <row r="82" spans="1:36" ht="12.75" hidden="1">
      <c r="A82" s="70"/>
      <c r="B82" s="70"/>
      <c r="C82" s="81" t="s">
        <v>81</v>
      </c>
      <c r="D82" s="82"/>
      <c r="E82" s="82"/>
      <c r="F82" s="82"/>
      <c r="G82" s="82"/>
      <c r="H82" s="82"/>
      <c r="I82" s="72">
        <v>10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</row>
    <row r="83" spans="1:36" ht="12.75" hidden="1">
      <c r="A83" s="70"/>
      <c r="B83" s="70"/>
      <c r="C83" s="83" t="s">
        <v>82</v>
      </c>
      <c r="D83" s="84"/>
      <c r="E83" s="84"/>
      <c r="F83" s="84"/>
      <c r="G83" s="84"/>
      <c r="H83" s="85"/>
      <c r="I83" s="73">
        <v>10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</row>
    <row r="84" spans="1:36" ht="12.75" hidden="1">
      <c r="A84" s="70"/>
      <c r="B84" s="70"/>
      <c r="C84" s="86" t="s">
        <v>74</v>
      </c>
      <c r="D84" s="87"/>
      <c r="E84" s="87"/>
      <c r="F84" s="87"/>
      <c r="G84" s="87"/>
      <c r="H84" s="87"/>
      <c r="I84" s="72">
        <v>20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</row>
    <row r="85" spans="1:36" ht="12.75" hidden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</sheetData>
  <sheetProtection sheet="1" objects="1" scenarios="1" selectLockedCells="1"/>
  <mergeCells count="70">
    <mergeCell ref="C40:H40"/>
    <mergeCell ref="C41:H41"/>
    <mergeCell ref="C39:H39"/>
    <mergeCell ref="C58:H58"/>
    <mergeCell ref="C46:H46"/>
    <mergeCell ref="C55:I55"/>
    <mergeCell ref="C56:H56"/>
    <mergeCell ref="C54:I54"/>
    <mergeCell ref="C51:I51"/>
    <mergeCell ref="C49:H49"/>
    <mergeCell ref="C74:H74"/>
    <mergeCell ref="C75:I75"/>
    <mergeCell ref="C76:H76"/>
    <mergeCell ref="C24:I24"/>
    <mergeCell ref="C27:I27"/>
    <mergeCell ref="C45:I45"/>
    <mergeCell ref="C43:H43"/>
    <mergeCell ref="C42:H42"/>
    <mergeCell ref="C31:F31"/>
    <mergeCell ref="C36:H36"/>
    <mergeCell ref="C15:I15"/>
    <mergeCell ref="C20:H20"/>
    <mergeCell ref="C38:I38"/>
    <mergeCell ref="C21:H21"/>
    <mergeCell ref="C22:I22"/>
    <mergeCell ref="C26:H26"/>
    <mergeCell ref="C25:H25"/>
    <mergeCell ref="C23:H23"/>
    <mergeCell ref="C34:H34"/>
    <mergeCell ref="C35:H35"/>
    <mergeCell ref="C19:H19"/>
    <mergeCell ref="C18:H18"/>
    <mergeCell ref="C11:I11"/>
    <mergeCell ref="C32:F32"/>
    <mergeCell ref="H3:I3"/>
    <mergeCell ref="C7:I7"/>
    <mergeCell ref="C8:I8"/>
    <mergeCell ref="C9:I9"/>
    <mergeCell ref="C10:I10"/>
    <mergeCell ref="H4:I4"/>
    <mergeCell ref="C48:H48"/>
    <mergeCell ref="C53:I53"/>
    <mergeCell ref="C50:H50"/>
    <mergeCell ref="C47:H47"/>
    <mergeCell ref="C12:I12"/>
    <mergeCell ref="C30:I30"/>
    <mergeCell ref="C33:F33"/>
    <mergeCell ref="C17:I17"/>
    <mergeCell ref="C28:I28"/>
    <mergeCell ref="C16:H16"/>
    <mergeCell ref="C61:I61"/>
    <mergeCell ref="C59:H59"/>
    <mergeCell ref="C57:H57"/>
    <mergeCell ref="C70:I70"/>
    <mergeCell ref="C64:H64"/>
    <mergeCell ref="C65:H65"/>
    <mergeCell ref="C68:I68"/>
    <mergeCell ref="C66:H66"/>
    <mergeCell ref="C63:H63"/>
    <mergeCell ref="C62:H62"/>
    <mergeCell ref="C82:H82"/>
    <mergeCell ref="C83:H83"/>
    <mergeCell ref="C84:H84"/>
    <mergeCell ref="C71:I71"/>
    <mergeCell ref="C72:H72"/>
    <mergeCell ref="C80:I80"/>
    <mergeCell ref="C81:H81"/>
    <mergeCell ref="C78:H78"/>
    <mergeCell ref="C77:I77"/>
    <mergeCell ref="C73:I73"/>
  </mergeCells>
  <hyperlinks>
    <hyperlink ref="C68:E68" location="'Evaluation Letter'!A1" display="Review your savings letter"/>
    <hyperlink ref="C68:I68" location="'Evaluation Letter'!A1" display="Create a report (click here and &quot;save changes&quot;)"/>
  </hyperlink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8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4.57421875" style="62" customWidth="1"/>
    <col min="2" max="2" width="4.421875" style="62" customWidth="1"/>
    <col min="3" max="4" width="9.140625" style="62" customWidth="1"/>
    <col min="5" max="5" width="5.57421875" style="62" customWidth="1"/>
    <col min="6" max="10" width="9.140625" style="62" customWidth="1"/>
    <col min="11" max="11" width="12.57421875" style="62" customWidth="1"/>
    <col min="12" max="12" width="4.7109375" style="62" customWidth="1"/>
    <col min="13" max="13" width="7.28125" style="62" customWidth="1"/>
    <col min="14" max="14" width="9.57421875" style="62" customWidth="1"/>
    <col min="15" max="16384" width="9.140625" style="62" customWidth="1"/>
  </cols>
  <sheetData>
    <row r="1" spans="1:54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60"/>
      <c r="P1" s="57"/>
      <c r="Q1" s="57"/>
      <c r="R1" s="57"/>
      <c r="S1" s="57"/>
      <c r="T1" s="57"/>
      <c r="U1" s="57"/>
      <c r="V1" s="57"/>
      <c r="W1" s="57"/>
      <c r="X1" s="57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s="65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3"/>
      <c r="P2" s="58"/>
      <c r="Q2" s="58"/>
      <c r="R2" s="58"/>
      <c r="S2" s="58"/>
      <c r="T2" s="58"/>
      <c r="U2" s="58"/>
      <c r="V2" s="58"/>
      <c r="W2" s="58"/>
      <c r="X2" s="58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4" s="65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63"/>
      <c r="P3" s="58"/>
      <c r="Q3" s="58"/>
      <c r="R3" s="58"/>
      <c r="S3" s="58"/>
      <c r="T3" s="58"/>
      <c r="U3" s="58"/>
      <c r="V3" s="58"/>
      <c r="W3" s="58"/>
      <c r="X3" s="58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s="65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3"/>
      <c r="P4" s="58"/>
      <c r="Q4" s="58"/>
      <c r="R4" s="58"/>
      <c r="S4" s="58"/>
      <c r="T4" s="58"/>
      <c r="U4" s="58"/>
      <c r="V4" s="58"/>
      <c r="W4" s="58"/>
      <c r="X4" s="58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s="65" customFormat="1" ht="15">
      <c r="A5" s="58"/>
      <c r="B5" s="58"/>
      <c r="C5" s="161" t="s">
        <v>42</v>
      </c>
      <c r="D5" s="160"/>
      <c r="E5" s="160"/>
      <c r="F5" s="160"/>
      <c r="G5" s="58"/>
      <c r="H5" s="58"/>
      <c r="I5" s="58"/>
      <c r="J5" s="162" t="s">
        <v>89</v>
      </c>
      <c r="K5" s="162"/>
      <c r="L5" s="162"/>
      <c r="M5" s="58"/>
      <c r="N5" s="58"/>
      <c r="O5" s="63"/>
      <c r="P5" s="58"/>
      <c r="Q5" s="58"/>
      <c r="R5" s="58"/>
      <c r="S5" s="58"/>
      <c r="T5" s="58"/>
      <c r="U5" s="58"/>
      <c r="V5" s="58"/>
      <c r="W5" s="58"/>
      <c r="X5" s="58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s="65" customFormat="1" ht="12.75">
      <c r="A6" s="58"/>
      <c r="B6" s="58"/>
      <c r="C6" s="163" t="s">
        <v>90</v>
      </c>
      <c r="D6" s="164"/>
      <c r="E6" s="164"/>
      <c r="F6" s="164"/>
      <c r="G6" s="164"/>
      <c r="H6" s="164"/>
      <c r="I6" s="164"/>
      <c r="J6" s="164"/>
      <c r="K6" s="164"/>
      <c r="L6" s="164"/>
      <c r="M6" s="58"/>
      <c r="N6" s="58"/>
      <c r="O6" s="63"/>
      <c r="P6" s="58"/>
      <c r="Q6" s="58"/>
      <c r="R6" s="58"/>
      <c r="S6" s="58"/>
      <c r="T6" s="58"/>
      <c r="U6" s="58"/>
      <c r="V6" s="58"/>
      <c r="W6" s="58"/>
      <c r="X6" s="58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s="65" customFormat="1" ht="12.75">
      <c r="A7" s="58"/>
      <c r="B7" s="58"/>
      <c r="C7" s="160" t="s">
        <v>41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63"/>
      <c r="P7" s="58"/>
      <c r="Q7" s="58"/>
      <c r="R7" s="58"/>
      <c r="S7" s="58"/>
      <c r="T7" s="58"/>
      <c r="U7" s="58"/>
      <c r="V7" s="58"/>
      <c r="W7" s="58"/>
      <c r="X7" s="58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s="65" customFormat="1" ht="12.75">
      <c r="A8" s="58"/>
      <c r="B8" s="58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63"/>
      <c r="P8" s="58"/>
      <c r="Q8" s="58"/>
      <c r="R8" s="58"/>
      <c r="S8" s="58"/>
      <c r="T8" s="58"/>
      <c r="U8" s="58"/>
      <c r="V8" s="58"/>
      <c r="W8" s="58"/>
      <c r="X8" s="58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65" customFormat="1" ht="12.75">
      <c r="A9" s="58"/>
      <c r="B9" s="58"/>
      <c r="C9" s="160" t="s">
        <v>36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63"/>
      <c r="P9" s="58"/>
      <c r="Q9" s="58"/>
      <c r="R9" s="58"/>
      <c r="S9" s="58"/>
      <c r="T9" s="58"/>
      <c r="U9" s="58"/>
      <c r="V9" s="58"/>
      <c r="W9" s="58"/>
      <c r="X9" s="58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s="65" customFormat="1" ht="12.75">
      <c r="A10" s="58"/>
      <c r="B10" s="58"/>
      <c r="C10" s="160" t="s">
        <v>37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63"/>
      <c r="P10" s="58"/>
      <c r="Q10" s="58"/>
      <c r="R10" s="58"/>
      <c r="S10" s="58"/>
      <c r="T10" s="58"/>
      <c r="U10" s="58"/>
      <c r="V10" s="58"/>
      <c r="W10" s="58"/>
      <c r="X10" s="58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1:54" s="65" customFormat="1" ht="12.75">
      <c r="A11" s="58"/>
      <c r="B11" s="58"/>
      <c r="C11" s="160" t="s">
        <v>38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63"/>
      <c r="P11" s="58"/>
      <c r="Q11" s="58"/>
      <c r="R11" s="58"/>
      <c r="S11" s="58"/>
      <c r="T11" s="58"/>
      <c r="U11" s="58"/>
      <c r="V11" s="58"/>
      <c r="W11" s="58"/>
      <c r="X11" s="58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1:54" s="65" customFormat="1" ht="12.75">
      <c r="A12" s="58"/>
      <c r="B12" s="58"/>
      <c r="C12" s="160" t="s">
        <v>39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63"/>
      <c r="P12" s="58"/>
      <c r="Q12" s="58"/>
      <c r="R12" s="58"/>
      <c r="S12" s="58"/>
      <c r="T12" s="58"/>
      <c r="U12" s="58"/>
      <c r="V12" s="58"/>
      <c r="W12" s="58"/>
      <c r="X12" s="58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1:54" s="65" customFormat="1" ht="12.75">
      <c r="A13" s="58"/>
      <c r="B13" s="58"/>
      <c r="C13" s="160" t="s">
        <v>40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63"/>
      <c r="P13" s="58"/>
      <c r="Q13" s="58"/>
      <c r="R13" s="58"/>
      <c r="S13" s="58"/>
      <c r="T13" s="58"/>
      <c r="U13" s="58"/>
      <c r="V13" s="58"/>
      <c r="W13" s="58"/>
      <c r="X13" s="58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1:54" s="65" customFormat="1" ht="12.75">
      <c r="A14" s="58"/>
      <c r="B14" s="58"/>
      <c r="C14" s="160" t="s">
        <v>43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63"/>
      <c r="P14" s="58"/>
      <c r="Q14" s="58"/>
      <c r="R14" s="58"/>
      <c r="S14" s="58"/>
      <c r="T14" s="58"/>
      <c r="U14" s="58"/>
      <c r="V14" s="58"/>
      <c r="W14" s="58"/>
      <c r="X14" s="5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1:54" s="65" customFormat="1" ht="12.75">
      <c r="A15" s="58"/>
      <c r="B15" s="58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63"/>
      <c r="P15" s="58"/>
      <c r="Q15" s="58"/>
      <c r="R15" s="58"/>
      <c r="S15" s="58"/>
      <c r="T15" s="58"/>
      <c r="U15" s="58"/>
      <c r="V15" s="58"/>
      <c r="W15" s="58"/>
      <c r="X15" s="58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</row>
    <row r="16" spans="1:54" s="65" customFormat="1" ht="12.75">
      <c r="A16" s="58"/>
      <c r="B16" s="58"/>
      <c r="C16" s="161" t="s">
        <v>44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63"/>
      <c r="P16" s="58"/>
      <c r="Q16" s="58"/>
      <c r="R16" s="58"/>
      <c r="S16" s="58"/>
      <c r="T16" s="58"/>
      <c r="U16" s="58"/>
      <c r="V16" s="58"/>
      <c r="W16" s="58"/>
      <c r="X16" s="58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</row>
    <row r="17" spans="1:54" s="65" customFormat="1" ht="12.75">
      <c r="A17" s="58"/>
      <c r="B17" s="5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63"/>
      <c r="P17" s="58"/>
      <c r="Q17" s="58"/>
      <c r="R17" s="58"/>
      <c r="S17" s="58"/>
      <c r="T17" s="58"/>
      <c r="U17" s="58"/>
      <c r="V17" s="58"/>
      <c r="W17" s="58"/>
      <c r="X17" s="58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</row>
    <row r="18" spans="1:54" s="65" customFormat="1" ht="12.75">
      <c r="A18" s="58"/>
      <c r="B18" s="58"/>
      <c r="C18" s="160" t="s">
        <v>47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63"/>
      <c r="P18" s="58"/>
      <c r="Q18" s="58"/>
      <c r="R18" s="58"/>
      <c r="S18" s="58"/>
      <c r="T18" s="58"/>
      <c r="U18" s="58"/>
      <c r="V18" s="58"/>
      <c r="W18" s="58"/>
      <c r="X18" s="58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1:54" s="65" customFormat="1" ht="12.75">
      <c r="A19" s="58"/>
      <c r="B19" s="58"/>
      <c r="C19" s="160" t="str">
        <f>"somewhere between 1% and 8%.  You estimated a "&amp;'Savings Calculator'!$I$26&amp;" error rate in your company.  Given your estimated"</f>
        <v>somewhere between 1% and 8%.  You estimated a 0 error rate in your company.  Given your estimated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63"/>
      <c r="P19" s="58"/>
      <c r="Q19" s="58"/>
      <c r="R19" s="58"/>
      <c r="S19" s="58"/>
      <c r="T19" s="58"/>
      <c r="U19" s="58"/>
      <c r="V19" s="58"/>
      <c r="W19" s="58"/>
      <c r="X19" s="58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1:54" s="65" customFormat="1" ht="12.75">
      <c r="A20" s="58"/>
      <c r="B20" s="58"/>
      <c r="C20" s="160" t="s">
        <v>54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63"/>
      <c r="P20" s="58"/>
      <c r="Q20" s="58"/>
      <c r="R20" s="58"/>
      <c r="S20" s="58"/>
      <c r="T20" s="58"/>
      <c r="U20" s="58"/>
      <c r="V20" s="58"/>
      <c r="W20" s="58"/>
      <c r="X20" s="58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</row>
    <row r="21" spans="1:54" s="65" customFormat="1" ht="12.75">
      <c r="A21" s="58"/>
      <c r="B21" s="58"/>
      <c r="C21" s="160" t="str">
        <f>"$"&amp;'Savings Calculator'!$I$39&amp;" creates a human error expense of approximately $"&amp;'Savings Calculator'!$I$40&amp;".  This figure, though difficult to track,"</f>
        <v>$0 creates a human error expense of approximately $0.  This figure, though difficult to track,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63"/>
      <c r="P21" s="58"/>
      <c r="Q21" s="58"/>
      <c r="R21" s="58"/>
      <c r="S21" s="58"/>
      <c r="T21" s="58"/>
      <c r="U21" s="58"/>
      <c r="V21" s="58"/>
      <c r="W21" s="58"/>
      <c r="X21" s="58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</row>
    <row r="22" spans="1:54" s="65" customFormat="1" ht="12.75">
      <c r="A22" s="58"/>
      <c r="B22" s="58"/>
      <c r="C22" s="160" t="s">
        <v>55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63"/>
      <c r="P22" s="58"/>
      <c r="Q22" s="58"/>
      <c r="R22" s="58"/>
      <c r="S22" s="58"/>
      <c r="T22" s="58"/>
      <c r="U22" s="58"/>
      <c r="V22" s="58"/>
      <c r="W22" s="58"/>
      <c r="X22" s="58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</row>
    <row r="23" spans="1:54" s="65" customFormat="1" ht="12.75">
      <c r="A23" s="58"/>
      <c r="B23" s="58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63"/>
      <c r="P23" s="58"/>
      <c r="Q23" s="58"/>
      <c r="R23" s="58"/>
      <c r="S23" s="58"/>
      <c r="T23" s="58"/>
      <c r="U23" s="58"/>
      <c r="V23" s="58"/>
      <c r="W23" s="58"/>
      <c r="X23" s="58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</row>
    <row r="24" spans="1:54" s="65" customFormat="1" ht="12.75">
      <c r="A24" s="58"/>
      <c r="B24" s="58"/>
      <c r="C24" s="160" t="str">
        <f>"The direct cost to prepare time cards is reasonably clear.  Your estimated payroll staff cost is based on "&amp;'Savings Calculator'!$I$23</f>
        <v>The direct cost to prepare time cards is reasonably clear.  Your estimated payroll staff cost is based on 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63"/>
      <c r="P24" s="58"/>
      <c r="Q24" s="58"/>
      <c r="R24" s="58"/>
      <c r="S24" s="58"/>
      <c r="T24" s="58"/>
      <c r="U24" s="58"/>
      <c r="V24" s="58"/>
      <c r="W24" s="58"/>
      <c r="X24" s="58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</row>
    <row r="25" spans="1:54" s="65" customFormat="1" ht="12.75">
      <c r="A25" s="58"/>
      <c r="B25" s="58"/>
      <c r="C25" s="160" t="str">
        <f>"hours of labor at $"&amp;'Savings Calculator'!$I$25&amp;" per hour, which amounts to $"&amp;'Savings Calculator'!$I$41&amp;" per pay period and $"&amp;'Savings Calculator'!$I$42&amp;" per year in "</f>
        <v>hours of labor at $0 per hour, which amounts to $0 per pay period and $0 per year in 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63"/>
      <c r="P25" s="58"/>
      <c r="Q25" s="58"/>
      <c r="R25" s="58"/>
      <c r="S25" s="58"/>
      <c r="T25" s="58"/>
      <c r="U25" s="58"/>
      <c r="V25" s="58"/>
      <c r="W25" s="58"/>
      <c r="X25" s="58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</row>
    <row r="26" spans="1:54" s="65" customFormat="1" ht="12.75">
      <c r="A26" s="58"/>
      <c r="B26" s="58"/>
      <c r="C26" s="160" t="s">
        <v>45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63"/>
      <c r="P26" s="58"/>
      <c r="Q26" s="58"/>
      <c r="R26" s="58"/>
      <c r="S26" s="58"/>
      <c r="T26" s="58"/>
      <c r="U26" s="58"/>
      <c r="V26" s="58"/>
      <c r="W26" s="58"/>
      <c r="X26" s="58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</row>
    <row r="27" spans="1:54" s="65" customFormat="1" ht="12.75">
      <c r="A27" s="58"/>
      <c r="B27" s="58"/>
      <c r="C27" s="160" t="s">
        <v>56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63"/>
      <c r="P27" s="58"/>
      <c r="Q27" s="58"/>
      <c r="R27" s="58"/>
      <c r="S27" s="58"/>
      <c r="T27" s="58"/>
      <c r="U27" s="58"/>
      <c r="V27" s="58"/>
      <c r="W27" s="58"/>
      <c r="X27" s="58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</row>
    <row r="28" spans="1:54" s="65" customFormat="1" ht="12.75">
      <c r="A28" s="58"/>
      <c r="B28" s="58"/>
      <c r="C28" s="160" t="s">
        <v>57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63"/>
      <c r="P28" s="58"/>
      <c r="Q28" s="58"/>
      <c r="R28" s="58"/>
      <c r="S28" s="58"/>
      <c r="T28" s="58"/>
      <c r="U28" s="58"/>
      <c r="V28" s="58"/>
      <c r="W28" s="58"/>
      <c r="X28" s="58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</row>
    <row r="29" spans="1:54" s="65" customFormat="1" ht="12.75">
      <c r="A29" s="58"/>
      <c r="B29" s="58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63"/>
      <c r="P29" s="58"/>
      <c r="Q29" s="58"/>
      <c r="R29" s="58"/>
      <c r="S29" s="58"/>
      <c r="T29" s="58"/>
      <c r="U29" s="58"/>
      <c r="V29" s="58"/>
      <c r="W29" s="58"/>
      <c r="X29" s="58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</row>
    <row r="30" spans="1:54" s="65" customFormat="1" ht="12.75">
      <c r="A30" s="58"/>
      <c r="B30" s="58"/>
      <c r="C30" s="161" t="s">
        <v>46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63"/>
      <c r="P30" s="58"/>
      <c r="Q30" s="58"/>
      <c r="R30" s="58"/>
      <c r="S30" s="58"/>
      <c r="T30" s="58"/>
      <c r="U30" s="58"/>
      <c r="V30" s="58"/>
      <c r="W30" s="58"/>
      <c r="X30" s="58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</row>
    <row r="31" spans="1:54" s="65" customFormat="1" ht="12.75">
      <c r="A31" s="58"/>
      <c r="B31" s="58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63"/>
      <c r="P31" s="58"/>
      <c r="Q31" s="58"/>
      <c r="R31" s="58"/>
      <c r="S31" s="58"/>
      <c r="T31" s="58"/>
      <c r="U31" s="58"/>
      <c r="V31" s="58"/>
      <c r="W31" s="58"/>
      <c r="X31" s="58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</row>
    <row r="32" spans="1:54" s="65" customFormat="1" ht="12.75">
      <c r="A32" s="58"/>
      <c r="B32" s="58"/>
      <c r="C32" s="160" t="s">
        <v>58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63"/>
      <c r="P32" s="58"/>
      <c r="Q32" s="58"/>
      <c r="R32" s="58"/>
      <c r="S32" s="58"/>
      <c r="T32" s="58"/>
      <c r="U32" s="58"/>
      <c r="V32" s="58"/>
      <c r="W32" s="58"/>
      <c r="X32" s="58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</row>
    <row r="33" spans="1:54" s="65" customFormat="1" ht="12.75">
      <c r="A33" s="58"/>
      <c r="B33" s="58"/>
      <c r="C33" s="160" t="s">
        <v>60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63"/>
      <c r="P33" s="58"/>
      <c r="Q33" s="58"/>
      <c r="R33" s="58"/>
      <c r="S33" s="58"/>
      <c r="T33" s="58"/>
      <c r="U33" s="58"/>
      <c r="V33" s="58"/>
      <c r="W33" s="58"/>
      <c r="X33" s="58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</row>
    <row r="34" spans="1:54" s="65" customFormat="1" ht="12.75">
      <c r="A34" s="58"/>
      <c r="B34" s="58"/>
      <c r="C34" s="160" t="s">
        <v>59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63"/>
      <c r="P34" s="58"/>
      <c r="Q34" s="58"/>
      <c r="R34" s="58"/>
      <c r="S34" s="58"/>
      <c r="T34" s="58"/>
      <c r="U34" s="58"/>
      <c r="V34" s="58"/>
      <c r="W34" s="58"/>
      <c r="X34" s="58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</row>
    <row r="35" spans="1:54" s="65" customFormat="1" ht="12.75">
      <c r="A35" s="58"/>
      <c r="B35" s="58"/>
      <c r="C35" s="160" t="str">
        <f>"time theft costs are based on your estimate of daily wasted minutes per employee.  Thus, "&amp;'Savings Calculator'!$I$18&amp;" employees"</f>
        <v>time theft costs are based on your estimate of daily wasted minutes per employee.  Thus, 0 employees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63"/>
      <c r="P35" s="58"/>
      <c r="Q35" s="58"/>
      <c r="R35" s="58"/>
      <c r="S35" s="58"/>
      <c r="T35" s="58"/>
      <c r="U35" s="58"/>
      <c r="V35" s="58"/>
      <c r="W35" s="58"/>
      <c r="X35" s="58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</row>
    <row r="36" spans="1:54" s="65" customFormat="1" ht="12.75">
      <c r="A36" s="58"/>
      <c r="B36" s="58"/>
      <c r="C36" s="160" t="str">
        <f>"overpaid for "&amp;'Savings Calculator'!$I$21&amp;" wasted minutes per day amounts to $"&amp;'Savings Calculator'!$I$35&amp;" per month and $"&amp;'Savings Calculator'!$I$36&amp;" per year.  This figure"</f>
        <v>overpaid for 0 wasted minutes per day amounts to $0 per month and $0 per year.  This figure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63"/>
      <c r="P36" s="58"/>
      <c r="Q36" s="58"/>
      <c r="R36" s="58"/>
      <c r="S36" s="58"/>
      <c r="T36" s="58"/>
      <c r="U36" s="58"/>
      <c r="V36" s="58"/>
      <c r="W36" s="58"/>
      <c r="X36" s="58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</row>
    <row r="37" spans="1:54" s="65" customFormat="1" ht="12.75">
      <c r="A37" s="58"/>
      <c r="B37" s="58"/>
      <c r="C37" s="160" t="s">
        <v>61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</row>
    <row r="38" spans="1:54" s="65" customFormat="1" ht="12.75">
      <c r="A38" s="58"/>
      <c r="B38" s="58"/>
      <c r="C38" s="160" t="s">
        <v>62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</row>
    <row r="39" spans="1:54" s="65" customFormat="1" ht="12.75">
      <c r="A39" s="58"/>
      <c r="B39" s="58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</row>
    <row r="40" spans="1:54" s="65" customFormat="1" ht="12.75">
      <c r="A40" s="58"/>
      <c r="B40" s="58"/>
      <c r="C40" s="161" t="s">
        <v>48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54" s="65" customFormat="1" ht="12.75">
      <c r="A41" s="58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</row>
    <row r="42" spans="1:54" s="65" customFormat="1" ht="12.75">
      <c r="A42" s="58"/>
      <c r="B42" s="58"/>
      <c r="C42" s="160" t="s">
        <v>49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1:54" s="65" customFormat="1" ht="12.75">
      <c r="A43" s="58"/>
      <c r="B43" s="58"/>
      <c r="C43" s="160" t="s">
        <v>50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1:54" s="65" customFormat="1" ht="12.75">
      <c r="A44" s="58"/>
      <c r="B44" s="58"/>
      <c r="C44" s="160" t="s">
        <v>51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</row>
    <row r="45" spans="1:54" s="65" customFormat="1" ht="12.75">
      <c r="A45" s="58"/>
      <c r="B45" s="58"/>
      <c r="C45" s="160" t="str">
        <f>"$"&amp;'Savings Calculator'!$I$49&amp;", which creates a yearly total of $"&amp;'Savings Calculator'!$I$50&amp;".  You also created a monthly and yearly cost to"</f>
        <v>$0, which creates a yearly total of $0.  You also created a monthly and yearly cost to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1:54" s="65" customFormat="1" ht="12.75">
      <c r="A46" s="58"/>
      <c r="B46" s="58"/>
      <c r="C46" s="160" t="str">
        <f>"implement automated timekeeping in your location based on your need of "&amp;'Savings Calculator'!$I$56&amp;" time clocks for "&amp;'Savings Calculator'!$I$57</f>
        <v>implement automated timekeeping in your location based on your need of 0 time clocks for 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1:54" s="65" customFormat="1" ht="12.75">
      <c r="A47" s="58"/>
      <c r="B47" s="58"/>
      <c r="C47" s="160" t="str">
        <f>"employees.  Your monthly automated timekeeping fee is $"&amp;'Savings Calculator'!$I$59&amp;", which comes to $"&amp;'Savings Calculator'!$I$64&amp;" yearly."</f>
        <v>employees.  Your monthly automated timekeeping fee is $0, which comes to $0 yearly.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59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</row>
    <row r="48" spans="1:54" s="65" customFormat="1" ht="12.75">
      <c r="A48" s="58"/>
      <c r="B48" s="58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</row>
    <row r="49" spans="1:54" s="65" customFormat="1" ht="12.75">
      <c r="A49" s="58"/>
      <c r="B49" s="58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</row>
    <row r="50" spans="1:54" s="65" customFormat="1" ht="12.75">
      <c r="A50" s="58"/>
      <c r="B50" s="58"/>
      <c r="C50" s="160" t="s">
        <v>53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</row>
    <row r="51" spans="1:54" s="65" customFormat="1" ht="12.75">
      <c r="A51" s="58"/>
      <c r="B51" s="58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</row>
    <row r="52" spans="1:54" s="65" customFormat="1" ht="12.75">
      <c r="A52" s="58"/>
      <c r="B52" s="58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</row>
    <row r="53" spans="1:54" ht="15">
      <c r="A53" s="57"/>
      <c r="B53" s="57"/>
      <c r="C53" s="165" t="s">
        <v>2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</row>
    <row r="54" spans="1:54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</row>
    <row r="55" spans="1:54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</row>
    <row r="56" spans="1:54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</row>
    <row r="57" spans="1:54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</row>
    <row r="58" spans="1:54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</row>
    <row r="59" spans="1:54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</row>
    <row r="60" spans="1:54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</row>
    <row r="61" spans="1:54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1:54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</row>
    <row r="63" spans="1:54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</row>
    <row r="64" spans="1:54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</row>
    <row r="65" spans="1:54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</row>
    <row r="66" spans="1:54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</row>
    <row r="67" spans="1:54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</row>
    <row r="68" spans="1:54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</row>
    <row r="69" spans="1:54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</row>
    <row r="70" spans="1:54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</row>
    <row r="71" spans="1:54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</row>
    <row r="72" spans="1:54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</row>
    <row r="73" spans="1:54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</row>
    <row r="74" spans="1:54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</row>
    <row r="75" spans="1:54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</row>
    <row r="76" spans="1:54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</row>
    <row r="77" spans="1:54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</row>
    <row r="78" spans="1:54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</row>
    <row r="79" spans="1:54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</row>
    <row r="80" spans="1:54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</row>
    <row r="81" spans="1:54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</row>
    <row r="82" spans="1:54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</row>
    <row r="83" spans="1:54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</row>
    <row r="84" spans="1:54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</row>
    <row r="85" spans="1:54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</row>
    <row r="86" spans="1:54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</row>
    <row r="87" spans="1:54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</row>
    <row r="88" spans="1:54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</row>
    <row r="89" spans="1:54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</row>
    <row r="90" spans="1:54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</row>
    <row r="91" spans="1:54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</row>
    <row r="92" spans="1:54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</row>
    <row r="93" spans="1:54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</row>
    <row r="94" spans="1:54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</row>
    <row r="95" spans="1:54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</row>
    <row r="96" spans="1:54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</row>
    <row r="97" spans="1:54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</row>
    <row r="98" spans="1:54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</row>
    <row r="99" spans="1:54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</row>
    <row r="100" spans="1:17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1:17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1:17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1:17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1:17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1:17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1:17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1:17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1:17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1:17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1:17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1:17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1:17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1:17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1:17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1:17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1:17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1:17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17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1:17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1:17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1:17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1:17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1:17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1:17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1:17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1:17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1:17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1:17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1:17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1:17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1:17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1:17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1:17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1:17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1:17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17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1:17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1:17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1:17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1:17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1:17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1:17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1:17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1:17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1:17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1:17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1:17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1:17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1:17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1:17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1:17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1:17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1:17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1:17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1:17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1:17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1:17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1:17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1:17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1:17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1:17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1:17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1:17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1:17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1:17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1:17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1:17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1:17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1:17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1:17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1:17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1:17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1:17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1:17" ht="12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1:17" ht="12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1:17" ht="12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1:17" ht="12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1:17" ht="12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1:17" ht="12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1:17" ht="12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1:17" ht="12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1:17" ht="12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1:17" ht="12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1:17" ht="12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1:17" ht="12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1:17" ht="12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1:17" ht="12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ht="12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ht="12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ht="12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1:17" ht="12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1:17" ht="12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1:17" ht="12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1:17" ht="12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1:17" ht="12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1:17" ht="12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1:17" ht="12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ht="12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spans="1:17" ht="12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</row>
    <row r="252" spans="1:17" ht="12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</row>
    <row r="253" spans="1:17" ht="12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</row>
    <row r="254" spans="1:17" ht="12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</row>
    <row r="255" spans="1:17" ht="12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</row>
    <row r="256" spans="1:17" ht="12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</row>
    <row r="257" spans="1:17" ht="12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</row>
    <row r="258" spans="1:17" ht="12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</row>
    <row r="259" spans="1:17" ht="12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</row>
    <row r="260" spans="1:17" ht="12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</row>
    <row r="261" spans="1:17" ht="12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</row>
    <row r="262" spans="1:17" ht="12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</row>
    <row r="263" spans="1:17" ht="12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</row>
    <row r="264" spans="1:17" ht="12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ht="12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</row>
    <row r="266" spans="1:17" ht="12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</row>
    <row r="267" spans="1:17" ht="12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</row>
    <row r="268" spans="1:17" ht="12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</row>
    <row r="269" spans="1:17" ht="12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</row>
    <row r="270" spans="1:17" ht="12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</row>
    <row r="271" spans="1:17" ht="12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</row>
    <row r="272" spans="1:17" ht="12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</row>
    <row r="273" spans="1:17" ht="12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</row>
    <row r="274" spans="1:17" ht="12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ht="12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</row>
    <row r="276" spans="1:17" ht="12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</row>
    <row r="277" spans="1:17" ht="12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</row>
    <row r="278" spans="1:17" ht="12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</row>
    <row r="279" spans="1:17" ht="12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</row>
    <row r="280" spans="1:17" ht="12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</row>
    <row r="281" spans="1:17" ht="12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</row>
    <row r="282" spans="1:17" ht="12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</row>
    <row r="283" spans="1:17" ht="12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</row>
    <row r="284" spans="1:17" ht="12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</row>
    <row r="285" spans="1:17" ht="12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</row>
    <row r="286" spans="1:17" ht="12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</row>
    <row r="287" spans="1:17" ht="12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</row>
    <row r="288" spans="1:17" ht="12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</row>
  </sheetData>
  <sheetProtection sheet="1" objects="1" scenarios="1" selectLockedCells="1"/>
  <mergeCells count="49">
    <mergeCell ref="C39:N39"/>
    <mergeCell ref="C42:N42"/>
    <mergeCell ref="C46:N46"/>
    <mergeCell ref="C48:N48"/>
    <mergeCell ref="C43:N43"/>
    <mergeCell ref="C45:N45"/>
    <mergeCell ref="C40:N40"/>
    <mergeCell ref="C31:N31"/>
    <mergeCell ref="C32:N32"/>
    <mergeCell ref="C33:N33"/>
    <mergeCell ref="C27:N27"/>
    <mergeCell ref="C28:N28"/>
    <mergeCell ref="C29:N29"/>
    <mergeCell ref="C21:N21"/>
    <mergeCell ref="C22:N22"/>
    <mergeCell ref="C19:N19"/>
    <mergeCell ref="C23:N23"/>
    <mergeCell ref="C24:N24"/>
    <mergeCell ref="C25:N25"/>
    <mergeCell ref="C47:M47"/>
    <mergeCell ref="C34:N34"/>
    <mergeCell ref="C35:N35"/>
    <mergeCell ref="C36:N36"/>
    <mergeCell ref="C37:N37"/>
    <mergeCell ref="C9:N9"/>
    <mergeCell ref="C10:N10"/>
    <mergeCell ref="C11:N11"/>
    <mergeCell ref="C30:N30"/>
    <mergeCell ref="C20:N20"/>
    <mergeCell ref="J5:L5"/>
    <mergeCell ref="C7:N7"/>
    <mergeCell ref="C6:L6"/>
    <mergeCell ref="C5:F5"/>
    <mergeCell ref="C53:N53"/>
    <mergeCell ref="C52:M52"/>
    <mergeCell ref="C51:N51"/>
    <mergeCell ref="C44:N44"/>
    <mergeCell ref="C49:N49"/>
    <mergeCell ref="C50:N50"/>
    <mergeCell ref="C15:N15"/>
    <mergeCell ref="C8:N8"/>
    <mergeCell ref="C38:N38"/>
    <mergeCell ref="C18:N18"/>
    <mergeCell ref="C26:N26"/>
    <mergeCell ref="C16:N16"/>
    <mergeCell ref="C17:N17"/>
    <mergeCell ref="C12:N12"/>
    <mergeCell ref="C13:N13"/>
    <mergeCell ref="C14:N14"/>
  </mergeCells>
  <hyperlinks>
    <hyperlink ref="C53:N53" location="'Savings Calculator'!A1" display="Back to calculator"/>
  </hyperlinks>
  <printOptions/>
  <pageMargins left="0.5" right="0.25" top="1" bottom="0.75" header="0.2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taylorc</dc:creator>
  <cp:keywords/>
  <dc:description/>
  <cp:lastModifiedBy>Erica McMillan</cp:lastModifiedBy>
  <cp:lastPrinted>2005-05-09T17:41:34Z</cp:lastPrinted>
  <dcterms:created xsi:type="dcterms:W3CDTF">2004-05-27T18:46:19Z</dcterms:created>
  <dcterms:modified xsi:type="dcterms:W3CDTF">2009-05-27T16:51:50Z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